
<file path=[Content_Types].xml><?xml version="1.0" encoding="utf-8"?>
<Types xmlns="http://schemas.openxmlformats.org/package/2006/content-types">
  <Override PartName="/_rels/.rels" ContentType="application/vnd.openxmlformats-package.relationships+xml"/>
  <Override PartName="/docProps/custom.xml" ContentType="application/vnd.openxmlformats-officedocument.custom-properties+xml"/>
  <Override PartName="/docProps/app.xml" ContentType="application/vnd.openxmlformats-officedocument.extended-properties+xml"/>
  <Override PartName="/docProps/core.xml" ContentType="application/vnd.openxmlformats-package.core-properties+xml"/>
  <Override PartName="/xl/_rels/workbook.xml.rels" ContentType="application/vnd.openxmlformats-package.relationships+xml"/>
  <Override PartName="/xl/sharedStrings.xml" ContentType="application/vnd.openxmlformats-officedocument.spreadsheetml.sharedStrings+xml"/>
  <Override PartName="/xl/worksheets/sheet4.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workbook.xml" ContentType="application/vnd.openxmlformats-officedocument.spreadsheetml.sheet.main+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600" firstSheet="0" activeTab="0"/>
  </bookViews>
  <sheets>
    <sheet name="2 Outcome Calculator v2" sheetId="1" state="visible" r:id="rId2"/>
    <sheet name="3 Outcome Calculator v3" sheetId="2" state="visible" r:id="rId3"/>
    <sheet name="Multi Trigger Calculator v2" sheetId="3" state="visible" r:id="rId4"/>
    <sheet name="5 Outcome Calculator v1" sheetId="4" state="hidden" r:id="rId5"/>
  </sheets>
  <calcPr iterateCount="100" refMode="A1" iterate="false" iterateDelta="0.001"/>
</workbook>
</file>

<file path=xl/sharedStrings.xml><?xml version="1.0" encoding="utf-8"?>
<sst xmlns="http://schemas.openxmlformats.org/spreadsheetml/2006/main" count="110" uniqueCount="46">
  <si>
    <t>Back Stake</t>
  </si>
  <si>
    <t>Potential Return</t>
  </si>
  <si>
    <t>This calculator lets you gain a profit from bets with 2 possible bets ON THE SAME MARKET. E.g. Brazil to win 2-0 or 3-0 @5. Depending on the lay odds you can lock in a profit with the 3 outcomes or underlay and win big or get zero (if none of the options wins). You must lay each bet but your liablity will be limited to the maximum liability you have as only one of the options can "win"</t>
  </si>
  <si>
    <t>Normal</t>
  </si>
  <si>
    <t>Underlay</t>
  </si>
  <si>
    <t>odds</t>
  </si>
  <si>
    <t>commision</t>
  </si>
  <si>
    <t>Stake</t>
  </si>
  <si>
    <t>Liability</t>
  </si>
  <si>
    <t>Vettel</t>
  </si>
  <si>
    <t>Raikonen</t>
  </si>
  <si>
    <t>none</t>
  </si>
  <si>
    <t>*commission calc might not be correct</t>
  </si>
  <si>
    <t>Outcome</t>
  </si>
  <si>
    <t>Bookie</t>
  </si>
  <si>
    <t>Total</t>
  </si>
  <si>
    <t>Underlayed</t>
  </si>
  <si>
    <t>v2 - Added stake rounding and notes on use</t>
  </si>
  <si>
    <t>This calculator lets you gain a profit from bets with 3 possible bets ON THE SAME MARKET. E.g. Brazil to win 3-0, 3-1, 3-2 @4.5. Depending on the lay odds you can lock in a profit with the 4 outcomes or underlay and win big or get zero (if none of the options wins). You must lay each bet but your liablity will be limited to the maximum liability you have as only one of the options can "win"</t>
  </si>
  <si>
    <t>1-0</t>
  </si>
  <si>
    <t>2-0</t>
  </si>
  <si>
    <t>2-1</t>
  </si>
  <si>
    <t>v3 - Added stake rounding and notes on use</t>
  </si>
  <si>
    <t>v2 - Added underlay option</t>
  </si>
  <si>
    <t>Free Bet</t>
  </si>
  <si>
    <t>Free Bet Retention</t>
  </si>
  <si>
    <t>This calculator allows you to extract a guaranteed profit from trigger bets where that is more than one trigger (Paddy Power are fond of these) it WILL NOT work with the anytime scorer market or any other market where both triggers can win, so be careful!</t>
  </si>
  <si>
    <t>Lay Odds</t>
  </si>
  <si>
    <t>Lay Commission</t>
  </si>
  <si>
    <t>Lay Stake</t>
  </si>
  <si>
    <t>Trigger 1</t>
  </si>
  <si>
    <t>Trigger 2</t>
  </si>
  <si>
    <t>Exchange</t>
  </si>
  <si>
    <t>Freebet</t>
  </si>
  <si>
    <t>Bet Wins</t>
  </si>
  <si>
    <t>Bet Loses Trigger 1 Wins</t>
  </si>
  <si>
    <t>Bet Loses Trigger 2 Wins</t>
  </si>
  <si>
    <t>Bet Loses Both Triggers Lose</t>
  </si>
  <si>
    <t>Bet Loses and Both Triggers Win</t>
  </si>
  <si>
    <t>don't let this happen!</t>
  </si>
  <si>
    <t>This calculator lets you gain a profit from bets with 5 possible bets ON THE SAME MARKET6 Depending on the lay odds you can lock in a profit with the 4 outcomes or underlay and win big or get zero (if none of the options wins). You must lay each bet but your liablity will be limited to the maximum liability you have as only one of the options can "win"</t>
  </si>
  <si>
    <t>D.Johnson</t>
  </si>
  <si>
    <t>J.Rose</t>
  </si>
  <si>
    <t>R.McIlroy</t>
  </si>
  <si>
    <t>R.Fowler</t>
  </si>
  <si>
    <t>J.Speith</t>
  </si>
</sst>
</file>

<file path=xl/styles.xml><?xml version="1.0" encoding="utf-8"?>
<styleSheet xmlns="http://schemas.openxmlformats.org/spreadsheetml/2006/main">
  <numFmts count="5">
    <numFmt numFmtId="164" formatCode="GENERAL"/>
    <numFmt numFmtId="165" formatCode="\£#,##0.00"/>
    <numFmt numFmtId="166" formatCode="@"/>
    <numFmt numFmtId="167" formatCode="0.00%"/>
    <numFmt numFmtId="168" formatCode="0.00"/>
  </numFmts>
  <fonts count="8">
    <font>
      <sz val="10"/>
      <color rgb="FF000000"/>
      <name val="Arial"/>
      <family val="2"/>
    </font>
    <font>
      <sz val="10"/>
      <name val="Arial"/>
      <family val="0"/>
    </font>
    <font>
      <sz val="10"/>
      <name val="Arial"/>
      <family val="0"/>
    </font>
    <font>
      <sz val="10"/>
      <name val="Arial"/>
      <family val="0"/>
    </font>
    <font>
      <sz val="10"/>
      <color rgb="FF0B8043"/>
      <name val="Arial"/>
      <family val="2"/>
    </font>
    <font>
      <sz val="10"/>
      <color rgb="FFC53929"/>
      <name val="Arial"/>
      <family val="2"/>
    </font>
    <font>
      <b val="true"/>
      <sz val="10"/>
      <color rgb="FF000000"/>
      <name val="Arial"/>
      <family val="2"/>
    </font>
    <font>
      <sz val="9"/>
      <color rgb="FF5A5E64"/>
      <name val="Lato"/>
      <family val="0"/>
    </font>
  </fonts>
  <fills count="13">
    <fill>
      <patternFill patternType="none"/>
    </fill>
    <fill>
      <patternFill patternType="gray125"/>
    </fill>
    <fill>
      <patternFill patternType="solid">
        <fgColor rgb="FF3C78D8"/>
        <bgColor rgb="FF0066CC"/>
      </patternFill>
    </fill>
    <fill>
      <patternFill patternType="solid">
        <fgColor rgb="FFA4C2F4"/>
        <bgColor rgb="FFC9DAF8"/>
      </patternFill>
    </fill>
    <fill>
      <patternFill patternType="solid">
        <fgColor rgb="FFE06666"/>
        <bgColor rgb="FFFF6600"/>
      </patternFill>
    </fill>
    <fill>
      <patternFill patternType="solid">
        <fgColor rgb="FFEA9999"/>
        <bgColor rgb="FFCC99FF"/>
      </patternFill>
    </fill>
    <fill>
      <patternFill patternType="solid">
        <fgColor rgb="FFF4CCCC"/>
        <bgColor rgb="FFD9EAD3"/>
      </patternFill>
    </fill>
    <fill>
      <patternFill patternType="solid">
        <fgColor rgb="FF6D9EEB"/>
        <bgColor rgb="FF969696"/>
      </patternFill>
    </fill>
    <fill>
      <patternFill patternType="solid">
        <fgColor rgb="FFC9DAF8"/>
        <bgColor rgb="FFD9EAD3"/>
      </patternFill>
    </fill>
    <fill>
      <patternFill patternType="solid">
        <fgColor rgb="FF6AA84F"/>
        <bgColor rgb="FF969696"/>
      </patternFill>
    </fill>
    <fill>
      <patternFill patternType="solid">
        <fgColor rgb="FFD9EAD3"/>
        <bgColor rgb="FFC9DAF8"/>
      </patternFill>
    </fill>
    <fill>
      <patternFill patternType="solid">
        <fgColor rgb="FFB6D7A8"/>
        <bgColor rgb="FFD9EAD3"/>
      </patternFill>
    </fill>
    <fill>
      <patternFill patternType="solid">
        <fgColor rgb="FFFFFFFF"/>
        <bgColor rgb="FFFFFFCC"/>
      </patternFill>
    </fill>
  </fills>
  <borders count="1">
    <border diagonalUp="false" diagonalDown="false">
      <left/>
      <right/>
      <top/>
      <bottom/>
      <diagonal/>
    </border>
  </borders>
  <cellStyleXfs count="22">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4" fillId="0" borderId="0" applyFont="true" applyBorder="false" applyAlignment="true" applyProtection="false">
      <alignment horizontal="general" vertical="bottom" textRotation="0" wrapText="false" indent="0" shrinkToFit="false"/>
    </xf>
    <xf numFmtId="164" fontId="5" fillId="0" borderId="0" applyFont="true" applyBorder="false" applyAlignment="true" applyProtection="false">
      <alignment horizontal="general" vertical="bottom" textRotation="0" wrapText="false" indent="0" shrinkToFit="false"/>
    </xf>
  </cellStyleXfs>
  <cellXfs count="39">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2" borderId="0" xfId="0" applyFont="false" applyBorder="false" applyAlignment="true" applyProtection="false">
      <alignment horizontal="center" vertical="bottom" textRotation="0" wrapText="false" indent="0" shrinkToFit="false"/>
      <protection locked="true" hidden="false"/>
    </xf>
    <xf numFmtId="165" fontId="0" fillId="2" borderId="0" xfId="0" applyFont="true" applyBorder="false" applyAlignment="true" applyProtection="false">
      <alignment horizontal="center" vertical="bottom" textRotation="0" wrapText="false" indent="0" shrinkToFit="false"/>
      <protection locked="true" hidden="false"/>
    </xf>
    <xf numFmtId="165" fontId="0" fillId="3" borderId="0" xfId="0" applyFont="false" applyBorder="false" applyAlignment="true" applyProtection="false">
      <alignment horizontal="center" vertical="bottom" textRotation="0" wrapText="false" indent="0" shrinkToFit="false"/>
      <protection locked="true" hidden="false"/>
    </xf>
    <xf numFmtId="164" fontId="0" fillId="3" borderId="0" xfId="0" applyFont="false" applyBorder="false" applyAlignment="true" applyProtection="false">
      <alignment horizontal="center" vertical="bottom" textRotation="0" wrapText="false" indent="0" shrinkToFit="false"/>
      <protection locked="true" hidden="false"/>
    </xf>
    <xf numFmtId="164" fontId="0" fillId="0" borderId="0" xfId="0" applyFont="true" applyBorder="false" applyAlignment="true" applyProtection="false">
      <alignment horizontal="general" vertical="top" textRotation="0" wrapText="true" indent="0" shrinkToFit="false"/>
      <protection locked="true" hidden="false"/>
    </xf>
    <xf numFmtId="164" fontId="0" fillId="4" borderId="0" xfId="0" applyFont="false" applyBorder="false" applyAlignment="true" applyProtection="false">
      <alignment horizontal="center" vertical="bottom" textRotation="0" wrapText="false" indent="0" shrinkToFit="false"/>
      <protection locked="true" hidden="false"/>
    </xf>
    <xf numFmtId="165" fontId="0" fillId="4" borderId="0" xfId="0" applyFont="true" applyBorder="false" applyAlignment="true" applyProtection="false">
      <alignment horizontal="center" vertical="bottom" textRotation="0" wrapText="false" indent="0" shrinkToFit="false"/>
      <protection locked="true" hidden="false"/>
    </xf>
    <xf numFmtId="164" fontId="0" fillId="5" borderId="0" xfId="0" applyFont="true" applyBorder="false" applyAlignment="true" applyProtection="false">
      <alignment horizontal="center" vertical="bottom" textRotation="0" wrapText="false" indent="0" shrinkToFit="false"/>
      <protection locked="true" hidden="false"/>
    </xf>
    <xf numFmtId="166" fontId="0" fillId="4" borderId="0" xfId="0" applyFont="true" applyBorder="false" applyAlignment="true" applyProtection="false">
      <alignment horizontal="center" vertical="bottom" textRotation="0" wrapText="false" indent="0" shrinkToFit="false"/>
      <protection locked="true" hidden="false"/>
    </xf>
    <xf numFmtId="164" fontId="0" fillId="6" borderId="0" xfId="0" applyFont="false" applyBorder="false" applyAlignment="true" applyProtection="false">
      <alignment horizontal="center" vertical="bottom" textRotation="0" wrapText="false" indent="0" shrinkToFit="false"/>
      <protection locked="true" hidden="false"/>
    </xf>
    <xf numFmtId="167" fontId="0" fillId="6" borderId="0" xfId="0" applyFont="false" applyBorder="false" applyAlignment="true" applyProtection="false">
      <alignment horizontal="center" vertical="bottom" textRotation="0" wrapText="false" indent="0" shrinkToFit="false"/>
      <protection locked="true" hidden="false"/>
    </xf>
    <xf numFmtId="165" fontId="6" fillId="4" borderId="0" xfId="0" applyFont="true" applyBorder="false" applyAlignment="true" applyProtection="false">
      <alignment horizontal="center" vertical="bottom" textRotation="0" wrapText="false" indent="0" shrinkToFit="false"/>
      <protection locked="true" hidden="false"/>
    </xf>
    <xf numFmtId="168" fontId="0" fillId="5" borderId="0" xfId="0" applyFont="false" applyBorder="false" applyAlignment="true" applyProtection="false">
      <alignment horizontal="center" vertical="bottom" textRotation="0" wrapText="false" indent="0" shrinkToFit="false"/>
      <protection locked="true" hidden="false"/>
    </xf>
    <xf numFmtId="164" fontId="6" fillId="4" borderId="0" xfId="0" applyFont="true" applyBorder="false" applyAlignment="true" applyProtection="false">
      <alignment horizontal="center" vertical="bottom" textRotation="0" wrapText="false" indent="0" shrinkToFit="false"/>
      <protection locked="true" hidden="false"/>
    </xf>
    <xf numFmtId="164" fontId="6" fillId="5" borderId="0" xfId="0" applyFont="true" applyBorder="false" applyAlignment="true" applyProtection="false">
      <alignment horizontal="center" vertical="bottom" textRotation="0" wrapText="false" indent="0" shrinkToFit="false"/>
      <protection locked="true" hidden="false"/>
    </xf>
    <xf numFmtId="164" fontId="6" fillId="0" borderId="0" xfId="0" applyFont="true" applyBorder="false" applyAlignment="true" applyProtection="false">
      <alignment horizontal="general" vertical="bottom" textRotation="0" wrapText="false" indent="0" shrinkToFit="false"/>
      <protection locked="true" hidden="false"/>
    </xf>
    <xf numFmtId="168" fontId="6" fillId="5" borderId="0" xfId="0" applyFont="true" applyBorder="false" applyAlignment="true" applyProtection="false">
      <alignment horizontal="center" vertical="bottom" textRotation="0" wrapText="false" indent="0" shrinkToFit="false"/>
      <protection locked="true" hidden="false"/>
    </xf>
    <xf numFmtId="164" fontId="0" fillId="0" borderId="0" xfId="0" applyFont="true" applyBorder="false" applyAlignment="true" applyProtection="false">
      <alignment horizontal="general" vertical="bottom" textRotation="0" wrapText="false" indent="0" shrinkToFit="false"/>
      <protection locked="true" hidden="false"/>
    </xf>
    <xf numFmtId="164" fontId="0" fillId="0" borderId="0" xfId="0" applyFont="false" applyBorder="false" applyAlignment="true" applyProtection="false">
      <alignment horizontal="general" vertical="bottom" textRotation="0" wrapText="false" indent="0" shrinkToFit="false"/>
      <protection locked="true" hidden="false"/>
    </xf>
    <xf numFmtId="165" fontId="6" fillId="0" borderId="0" xfId="0" applyFont="true" applyBorder="false" applyAlignment="true" applyProtection="false">
      <alignment horizontal="general" vertical="bottom" textRotation="0" wrapText="false" indent="0" shrinkToFit="false"/>
      <protection locked="true" hidden="false"/>
    </xf>
    <xf numFmtId="166" fontId="6" fillId="0" borderId="0" xfId="0" applyFont="true" applyBorder="false" applyAlignment="true" applyProtection="false">
      <alignment horizontal="general" vertical="bottom" textRotation="0" wrapText="false" indent="0" shrinkToFit="false"/>
      <protection locked="true" hidden="false"/>
    </xf>
    <xf numFmtId="166" fontId="0" fillId="0" borderId="0" xfId="0" applyFont="false" applyBorder="false" applyAlignment="true" applyProtection="false">
      <alignment horizontal="general" vertical="bottom" textRotation="0" wrapText="false" indent="0" shrinkToFit="false"/>
      <protection locked="true" hidden="false"/>
    </xf>
    <xf numFmtId="165" fontId="0" fillId="0" borderId="0" xfId="0" applyFont="false" applyBorder="false" applyAlignment="true" applyProtection="false">
      <alignment horizontal="general" vertical="bottom" textRotation="0" wrapText="false" indent="0" shrinkToFit="false"/>
      <protection locked="true" hidden="false"/>
    </xf>
    <xf numFmtId="168" fontId="0" fillId="0" borderId="0" xfId="0" applyFont="false" applyBorder="false" applyAlignment="true" applyProtection="false">
      <alignment horizontal="general" vertical="bottom" textRotation="0" wrapText="false" indent="0" shrinkToFit="false"/>
      <protection locked="true" hidden="false"/>
    </xf>
    <xf numFmtId="164" fontId="0" fillId="7" borderId="0" xfId="0" applyFont="true" applyBorder="false" applyAlignment="true" applyProtection="false">
      <alignment horizontal="center" vertical="bottom" textRotation="0" wrapText="false" indent="0" shrinkToFit="false"/>
      <protection locked="true" hidden="false"/>
    </xf>
    <xf numFmtId="165" fontId="0" fillId="8" borderId="0" xfId="0" applyFont="false" applyBorder="false" applyAlignment="true" applyProtection="false">
      <alignment horizontal="center" vertical="bottom" textRotation="0" wrapText="false" indent="0" shrinkToFit="false"/>
      <protection locked="true" hidden="false"/>
    </xf>
    <xf numFmtId="164" fontId="0" fillId="8" borderId="0" xfId="0" applyFont="false" applyBorder="false" applyAlignment="true" applyProtection="false">
      <alignment horizontal="center" vertical="bottom" textRotation="0" wrapText="false" indent="0" shrinkToFit="false"/>
      <protection locked="true" hidden="false"/>
    </xf>
    <xf numFmtId="167" fontId="0" fillId="7" borderId="0" xfId="0" applyFont="false" applyBorder="false" applyAlignment="true" applyProtection="false">
      <alignment horizontal="center" vertical="bottom" textRotation="0" wrapText="false" indent="0" shrinkToFit="false"/>
      <protection locked="true" hidden="false"/>
    </xf>
    <xf numFmtId="164" fontId="0" fillId="0" borderId="0" xfId="0" applyFont="false" applyBorder="false" applyAlignment="true" applyProtection="false">
      <alignment horizontal="center" vertical="bottom" textRotation="0" wrapText="false" indent="0" shrinkToFit="false"/>
      <protection locked="true" hidden="false"/>
    </xf>
    <xf numFmtId="167" fontId="0" fillId="4" borderId="0" xfId="0" applyFont="false" applyBorder="false" applyAlignment="true" applyProtection="false">
      <alignment horizontal="center" vertical="bottom" textRotation="0" wrapText="false" indent="0" shrinkToFit="false"/>
      <protection locked="true" hidden="false"/>
    </xf>
    <xf numFmtId="164" fontId="0" fillId="9" borderId="0" xfId="0" applyFont="true" applyBorder="false" applyAlignment="true" applyProtection="false">
      <alignment horizontal="center" vertical="bottom" textRotation="0" wrapText="false" indent="0" shrinkToFit="false"/>
      <protection locked="true" hidden="false"/>
    </xf>
    <xf numFmtId="164" fontId="0" fillId="10" borderId="0" xfId="0" applyFont="false" applyBorder="false" applyAlignment="true" applyProtection="false">
      <alignment horizontal="center" vertical="bottom" textRotation="0" wrapText="false" indent="0" shrinkToFit="false"/>
      <protection locked="true" hidden="false"/>
    </xf>
    <xf numFmtId="167" fontId="0" fillId="9" borderId="0" xfId="0" applyFont="false" applyBorder="false" applyAlignment="true" applyProtection="false">
      <alignment horizontal="center" vertical="bottom" textRotation="0" wrapText="false" indent="0" shrinkToFit="false"/>
      <protection locked="true" hidden="false"/>
    </xf>
    <xf numFmtId="165" fontId="0" fillId="9" borderId="0" xfId="0" applyFont="false" applyBorder="false" applyAlignment="true" applyProtection="false">
      <alignment horizontal="center" vertical="bottom" textRotation="0" wrapText="false" indent="0" shrinkToFit="false"/>
      <protection locked="true" hidden="false"/>
    </xf>
    <xf numFmtId="164" fontId="0" fillId="11" borderId="0" xfId="0" applyFont="true" applyBorder="false" applyAlignment="true" applyProtection="false">
      <alignment horizontal="center" vertical="bottom" textRotation="0" wrapText="false" indent="0" shrinkToFit="false"/>
      <protection locked="true" hidden="false"/>
    </xf>
    <xf numFmtId="167" fontId="0" fillId="11" borderId="0" xfId="0" applyFont="false" applyBorder="false" applyAlignment="true" applyProtection="false">
      <alignment horizontal="center" vertical="bottom" textRotation="0" wrapText="false" indent="0" shrinkToFit="false"/>
      <protection locked="true" hidden="false"/>
    </xf>
    <xf numFmtId="165" fontId="0" fillId="11" borderId="0" xfId="0" applyFont="false" applyBorder="false" applyAlignment="true" applyProtection="false">
      <alignment horizontal="center" vertical="bottom" textRotation="0" wrapText="false" indent="0" shrinkToFit="false"/>
      <protection locked="true" hidden="false"/>
    </xf>
    <xf numFmtId="164" fontId="7" fillId="12" borderId="0" xfId="0" applyFont="true" applyBorder="false" applyAlignment="true" applyProtection="false">
      <alignment horizontal="left" vertical="bottom" textRotation="0" wrapText="false" indent="0" shrinkToFit="false"/>
      <protection locked="true" hidden="false"/>
    </xf>
  </cellXfs>
  <cellStyles count="8">
    <cellStyle name="Normal" xfId="0" builtinId="0" customBuiltin="false"/>
    <cellStyle name="Comma" xfId="15" builtinId="3" customBuiltin="false"/>
    <cellStyle name="Comma [0]" xfId="16" builtinId="6" customBuiltin="false"/>
    <cellStyle name="Currency" xfId="17" builtinId="4" customBuiltin="false"/>
    <cellStyle name="Currency [0]" xfId="18" builtinId="7" customBuiltin="false"/>
    <cellStyle name="Percent" xfId="19" builtinId="5" customBuiltin="false"/>
    <cellStyle name="cedxf0" xfId="20" builtinId="53" customBuiltin="true"/>
    <cellStyle name="cedxf1" xfId="21" builtinId="53" customBuiltin="true"/>
  </cellStyles>
  <dxfs count="2">
    <dxf>
      <font>
        <sz val="10"/>
        <color rgb="FF0B8043"/>
        <name val="Arial"/>
        <family val="2"/>
      </font>
    </dxf>
    <dxf>
      <font>
        <sz val="10"/>
        <color rgb="FFC53929"/>
        <name val="Arial"/>
        <family val="2"/>
      </font>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B8043"/>
      <rgbColor rgb="FFB6D7A8"/>
      <rgbColor rgb="FF808080"/>
      <rgbColor rgb="FF6D9EEB"/>
      <rgbColor rgb="FF993366"/>
      <rgbColor rgb="FFFFFFCC"/>
      <rgbColor rgb="FFCCFFFF"/>
      <rgbColor rgb="FF660066"/>
      <rgbColor rgb="FFE06666"/>
      <rgbColor rgb="FF0066CC"/>
      <rgbColor rgb="FFC9DAF8"/>
      <rgbColor rgb="FF000080"/>
      <rgbColor rgb="FFFF00FF"/>
      <rgbColor rgb="FFFFFF00"/>
      <rgbColor rgb="FF00FFFF"/>
      <rgbColor rgb="FF800080"/>
      <rgbColor rgb="FF800000"/>
      <rgbColor rgb="FF008080"/>
      <rgbColor rgb="FF0000FF"/>
      <rgbColor rgb="FF00CCFF"/>
      <rgbColor rgb="FFCCFFFF"/>
      <rgbColor rgb="FFD9EAD3"/>
      <rgbColor rgb="FFFFFF99"/>
      <rgbColor rgb="FFA4C2F4"/>
      <rgbColor rgb="FFEA9999"/>
      <rgbColor rgb="FFCC99FF"/>
      <rgbColor rgb="FFF4CCCC"/>
      <rgbColor rgb="FF3C78D8"/>
      <rgbColor rgb="FF33CCCC"/>
      <rgbColor rgb="FF99CC00"/>
      <rgbColor rgb="FFFFCC00"/>
      <rgbColor rgb="FFFF9900"/>
      <rgbColor rgb="FFFF6600"/>
      <rgbColor rgb="FF5A5E64"/>
      <rgbColor rgb="FF969696"/>
      <rgbColor rgb="FF003366"/>
      <rgbColor rgb="FF6AA84F"/>
      <rgbColor rgb="FF003300"/>
      <rgbColor rgb="FF333300"/>
      <rgbColor rgb="FFC53929"/>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I22"/>
  <sheetViews>
    <sheetView windowProtection="false" showFormulas="false" showGridLines="true" showRowColHeaders="true" showZeros="true" rightToLeft="false" tabSelected="true" showOutlineSymbols="true" defaultGridColor="true" view="normal" topLeftCell="A1" colorId="64" zoomScale="100" zoomScaleNormal="100" zoomScalePageLayoutView="60" workbookViewId="0">
      <selection pane="topLeft" activeCell="A1" activeCellId="0" sqref="A1"/>
    </sheetView>
  </sheetViews>
  <sheetFormatPr defaultRowHeight="12.8"/>
  <cols>
    <col collapsed="false" hidden="false" max="3" min="1" style="0" width="15.6836734693878"/>
    <col collapsed="false" hidden="false" max="4" min="4" style="0" width="16.765306122449"/>
    <col collapsed="false" hidden="false" max="8" min="5" style="0" width="15.6836734693878"/>
    <col collapsed="false" hidden="false" max="9" min="9" style="0" width="37.1071428571429"/>
    <col collapsed="false" hidden="false" max="256" min="10" style="0" width="15.6836734693878"/>
    <col collapsed="false" hidden="false" max="1025" min="257" style="0" width="11.5204081632653"/>
  </cols>
  <sheetData>
    <row r="1" customFormat="false" ht="15.75" hidden="false" customHeight="true" outlineLevel="0" collapsed="false">
      <c r="A1" s="1"/>
      <c r="B1" s="2" t="s">
        <v>0</v>
      </c>
      <c r="C1" s="1"/>
      <c r="D1" s="2" t="s">
        <v>1</v>
      </c>
      <c r="E1" s="1"/>
      <c r="F1" s="1"/>
      <c r="G1" s="1"/>
    </row>
    <row r="2" customFormat="false" ht="15.75" hidden="false" customHeight="true" outlineLevel="0" collapsed="false">
      <c r="A2" s="1"/>
      <c r="B2" s="3" t="n">
        <v>50</v>
      </c>
      <c r="C2" s="4" t="n">
        <v>3</v>
      </c>
      <c r="D2" s="2" t="n">
        <f aca="false">C2*B2</f>
        <v>150</v>
      </c>
      <c r="E2" s="1"/>
      <c r="F2" s="1"/>
      <c r="G2" s="1"/>
      <c r="I2" s="5" t="s">
        <v>2</v>
      </c>
    </row>
    <row r="3" customFormat="false" ht="15.75" hidden="false" customHeight="true" outlineLevel="0" collapsed="false">
      <c r="A3" s="6"/>
      <c r="B3" s="6"/>
      <c r="C3" s="6"/>
      <c r="D3" s="7" t="s">
        <v>3</v>
      </c>
      <c r="E3" s="7"/>
      <c r="F3" s="8" t="s">
        <v>4</v>
      </c>
      <c r="G3" s="8"/>
      <c r="I3" s="5"/>
    </row>
    <row r="4" customFormat="false" ht="15.75" hidden="false" customHeight="true" outlineLevel="0" collapsed="false">
      <c r="A4" s="6"/>
      <c r="B4" s="6" t="s">
        <v>5</v>
      </c>
      <c r="C4" s="7" t="s">
        <v>6</v>
      </c>
      <c r="D4" s="7" t="s">
        <v>7</v>
      </c>
      <c r="E4" s="7" t="s">
        <v>8</v>
      </c>
      <c r="F4" s="8" t="s">
        <v>7</v>
      </c>
      <c r="G4" s="8" t="s">
        <v>8</v>
      </c>
      <c r="I4" s="5"/>
    </row>
    <row r="5" customFormat="false" ht="15.75" hidden="false" customHeight="true" outlineLevel="0" collapsed="false">
      <c r="A5" s="9" t="s">
        <v>9</v>
      </c>
      <c r="B5" s="10" t="n">
        <v>3.4</v>
      </c>
      <c r="C5" s="11" t="n">
        <v>0</v>
      </c>
      <c r="D5" s="12" t="n">
        <f aca="false">ROUNDUP(($C$2/(B5-C5))*$B$2,2)</f>
        <v>44.12</v>
      </c>
      <c r="E5" s="7" t="n">
        <f aca="false">D5*(B5-1)</f>
        <v>105.888</v>
      </c>
      <c r="F5" s="13" t="n">
        <f aca="false">ROUNDUP(D5-(D5/$D$8)*($D$8-$B$2),2)</f>
        <v>37.32</v>
      </c>
      <c r="G5" s="8" t="n">
        <f aca="false">(B5-1)*F5</f>
        <v>89.568</v>
      </c>
      <c r="I5" s="5"/>
    </row>
    <row r="6" customFormat="false" ht="15.75" hidden="false" customHeight="true" outlineLevel="0" collapsed="false">
      <c r="A6" s="9" t="s">
        <v>10</v>
      </c>
      <c r="B6" s="10" t="n">
        <v>10</v>
      </c>
      <c r="C6" s="11" t="n">
        <v>0</v>
      </c>
      <c r="D6" s="12" t="n">
        <f aca="false">ROUNDUP(($C$2/(B6-C6))*$B$2,2)</f>
        <v>15</v>
      </c>
      <c r="E6" s="7" t="n">
        <f aca="false">D6*(B6-1)</f>
        <v>135</v>
      </c>
      <c r="F6" s="13" t="n">
        <f aca="false">ROUNDUP(D6-(D6/$D$8)*($D$8-$B$2),2)</f>
        <v>12.69</v>
      </c>
      <c r="G6" s="8" t="n">
        <f aca="false">(B6-1)*F6</f>
        <v>114.21</v>
      </c>
      <c r="I6" s="5"/>
    </row>
    <row r="7" customFormat="false" ht="15.75" hidden="false" customHeight="true" outlineLevel="0" collapsed="false">
      <c r="A7" s="14" t="s">
        <v>11</v>
      </c>
      <c r="B7" s="14"/>
      <c r="C7" s="14"/>
      <c r="D7" s="14"/>
      <c r="E7" s="14"/>
      <c r="F7" s="15"/>
      <c r="G7" s="15"/>
      <c r="H7" s="16"/>
      <c r="I7" s="5"/>
    </row>
    <row r="8" customFormat="false" ht="15.75" hidden="false" customHeight="true" outlineLevel="0" collapsed="false">
      <c r="A8" s="14"/>
      <c r="B8" s="6" t="n">
        <f aca="false">SUM(B5:B6)</f>
        <v>13.4</v>
      </c>
      <c r="C8" s="6"/>
      <c r="D8" s="12" t="n">
        <f aca="false">SUM(D5:D6)</f>
        <v>59.12</v>
      </c>
      <c r="E8" s="12" t="n">
        <f aca="false">MAX(E5:E6)</f>
        <v>135</v>
      </c>
      <c r="F8" s="17" t="n">
        <f aca="false">SUM(F5:F7)</f>
        <v>50.01</v>
      </c>
      <c r="G8" s="15" t="n">
        <f aca="false">MAX(G5:G6)</f>
        <v>114.21</v>
      </c>
      <c r="H8" s="16"/>
      <c r="I8" s="5"/>
    </row>
    <row r="9" customFormat="false" ht="15.75" hidden="false" customHeight="true" outlineLevel="0" collapsed="false">
      <c r="B9" s="18" t="s">
        <v>12</v>
      </c>
      <c r="D9" s="19"/>
      <c r="E9" s="19"/>
      <c r="F9" s="19"/>
      <c r="I9" s="5"/>
    </row>
    <row r="10" customFormat="false" ht="15.75" hidden="false" customHeight="true" outlineLevel="0" collapsed="false">
      <c r="A10" s="16" t="s">
        <v>3</v>
      </c>
      <c r="B10" s="16"/>
      <c r="C10" s="16"/>
      <c r="D10" s="16"/>
      <c r="E10" s="16"/>
      <c r="F10" s="16"/>
      <c r="I10" s="5"/>
    </row>
    <row r="11" customFormat="false" ht="15.75" hidden="false" customHeight="true" outlineLevel="0" collapsed="false">
      <c r="A11" s="16" t="s">
        <v>13</v>
      </c>
      <c r="B11" s="20" t="s">
        <v>14</v>
      </c>
      <c r="C11" s="21" t="str">
        <f aca="false">"Lay "&amp;$A$5</f>
        <v>Lay Vettel</v>
      </c>
      <c r="D11" s="21" t="str">
        <f aca="false">"Lay "&amp;$A$6</f>
        <v>Lay Raikonen</v>
      </c>
      <c r="E11" s="16" t="s">
        <v>15</v>
      </c>
      <c r="I11" s="5"/>
    </row>
    <row r="12" customFormat="false" ht="15.75" hidden="false" customHeight="true" outlineLevel="0" collapsed="false">
      <c r="A12" s="22" t="str">
        <f aca="false">$A$5&amp;" Wins"</f>
        <v>Vettel Wins</v>
      </c>
      <c r="B12" s="23" t="n">
        <f aca="false">$D$2-$B$2</f>
        <v>100</v>
      </c>
      <c r="C12" s="23" t="n">
        <f aca="false">-E5</f>
        <v>-105.888</v>
      </c>
      <c r="D12" s="23" t="n">
        <f aca="false">D6</f>
        <v>15</v>
      </c>
      <c r="E12" s="20" t="n">
        <f aca="false">SUM(B12:D12)</f>
        <v>9.112</v>
      </c>
      <c r="I12" s="5"/>
    </row>
    <row r="13" customFormat="false" ht="15.75" hidden="false" customHeight="true" outlineLevel="0" collapsed="false">
      <c r="A13" s="22" t="str">
        <f aca="false">$A$6&amp;" Wins"</f>
        <v>Raikonen Wins</v>
      </c>
      <c r="B13" s="23" t="n">
        <f aca="false">$D$2-$B$2</f>
        <v>100</v>
      </c>
      <c r="C13" s="23" t="n">
        <f aca="false">D5</f>
        <v>44.12</v>
      </c>
      <c r="D13" s="23" t="n">
        <f aca="false">-E6</f>
        <v>-135</v>
      </c>
      <c r="E13" s="20" t="n">
        <f aca="false">SUM(B13:D13)</f>
        <v>9.12000000000001</v>
      </c>
    </row>
    <row r="14" customFormat="false" ht="15.75" hidden="false" customHeight="true" outlineLevel="0" collapsed="false">
      <c r="A14" s="18" t="str">
        <f aca="false">$A$7&amp;" Wins"</f>
        <v>none Wins</v>
      </c>
      <c r="B14" s="23" t="n">
        <f aca="false">-B2</f>
        <v>-50</v>
      </c>
      <c r="C14" s="23" t="n">
        <f aca="false">D5</f>
        <v>44.12</v>
      </c>
      <c r="D14" s="23" t="n">
        <f aca="false">D6</f>
        <v>15</v>
      </c>
      <c r="E14" s="20" t="n">
        <f aca="false">SUM(B14:D14)</f>
        <v>9.12</v>
      </c>
    </row>
    <row r="15" customFormat="false" ht="15.75" hidden="false" customHeight="true" outlineLevel="0" collapsed="false">
      <c r="B15" s="19"/>
      <c r="D15" s="19"/>
      <c r="E15" s="19"/>
    </row>
    <row r="16" customFormat="false" ht="15.75" hidden="false" customHeight="true" outlineLevel="0" collapsed="false">
      <c r="A16" s="16" t="s">
        <v>16</v>
      </c>
      <c r="B16" s="19"/>
      <c r="D16" s="19"/>
      <c r="E16" s="19"/>
    </row>
    <row r="17" customFormat="false" ht="15.75" hidden="false" customHeight="true" outlineLevel="0" collapsed="false">
      <c r="A17" s="16" t="s">
        <v>13</v>
      </c>
      <c r="B17" s="20" t="s">
        <v>14</v>
      </c>
      <c r="C17" s="21" t="str">
        <f aca="false">"Lay "&amp;$A$5</f>
        <v>Lay Vettel</v>
      </c>
      <c r="D17" s="21" t="str">
        <f aca="false">"Lay "&amp;$A$6</f>
        <v>Lay Raikonen</v>
      </c>
      <c r="E17" s="16" t="s">
        <v>15</v>
      </c>
    </row>
    <row r="18" customFormat="false" ht="15.75" hidden="false" customHeight="true" outlineLevel="0" collapsed="false">
      <c r="A18" s="22" t="str">
        <f aca="false">$A$5&amp;" Wins"</f>
        <v>Vettel Wins</v>
      </c>
      <c r="B18" s="23" t="n">
        <f aca="false">$D$2-$B$2</f>
        <v>100</v>
      </c>
      <c r="C18" s="19" t="n">
        <f aca="false">-G5</f>
        <v>-89.568</v>
      </c>
      <c r="D18" s="23" t="n">
        <f aca="false">F6</f>
        <v>12.69</v>
      </c>
      <c r="E18" s="20" t="n">
        <f aca="false">SUM(B18:D18)</f>
        <v>23.122</v>
      </c>
    </row>
    <row r="19" customFormat="false" ht="15.75" hidden="false" customHeight="true" outlineLevel="0" collapsed="false">
      <c r="A19" s="22" t="str">
        <f aca="false">$A$6&amp;" Wins"</f>
        <v>Raikonen Wins</v>
      </c>
      <c r="B19" s="23" t="n">
        <f aca="false">$D$2-$B$2</f>
        <v>100</v>
      </c>
      <c r="C19" s="24" t="n">
        <f aca="false">F5</f>
        <v>37.32</v>
      </c>
      <c r="D19" s="23" t="n">
        <f aca="false">-G6</f>
        <v>-114.21</v>
      </c>
      <c r="E19" s="20" t="n">
        <f aca="false">SUM(B19:D19)</f>
        <v>23.11</v>
      </c>
    </row>
    <row r="20" customFormat="false" ht="15.75" hidden="false" customHeight="true" outlineLevel="0" collapsed="false">
      <c r="A20" s="18" t="str">
        <f aca="false">$A$7&amp;" Wins"</f>
        <v>none Wins</v>
      </c>
      <c r="B20" s="23" t="n">
        <f aca="false">-$B$2</f>
        <v>-50</v>
      </c>
      <c r="C20" s="24" t="n">
        <f aca="false">F5</f>
        <v>37.32</v>
      </c>
      <c r="D20" s="23" t="n">
        <f aca="false">F6</f>
        <v>12.69</v>
      </c>
      <c r="E20" s="20" t="n">
        <f aca="false">SUM(B20:D20)</f>
        <v>0.01</v>
      </c>
    </row>
    <row r="21" customFormat="false" ht="15.75" hidden="false" customHeight="true" outlineLevel="0" collapsed="false">
      <c r="B21" s="19"/>
      <c r="D21" s="19"/>
      <c r="E21" s="19"/>
      <c r="F21" s="19"/>
    </row>
    <row r="22" customFormat="false" ht="15.75" hidden="false" customHeight="true" outlineLevel="0" collapsed="false">
      <c r="A22" s="18" t="s">
        <v>17</v>
      </c>
      <c r="B22" s="18"/>
      <c r="C22" s="18"/>
      <c r="D22" s="18"/>
      <c r="E22" s="18"/>
      <c r="F22" s="18"/>
      <c r="G22" s="18"/>
      <c r="H22" s="18"/>
      <c r="I22" s="18"/>
    </row>
  </sheetData>
  <mergeCells count="4">
    <mergeCell ref="I2:I12"/>
    <mergeCell ref="D3:E3"/>
    <mergeCell ref="F3:G3"/>
    <mergeCell ref="A22:I22"/>
  </mergeCells>
  <conditionalFormatting sqref="B12:E14,B17:E20">
    <cfRule type="cellIs" priority="2" operator="greaterThan" aboveAverage="0" equalAverage="0" bottom="0" percent="0" rank="0" text="" dxfId="0">
      <formula>0</formula>
    </cfRule>
  </conditionalFormatting>
  <conditionalFormatting sqref="B12:E14,B17:E20">
    <cfRule type="cellIs" priority="3" operator="lessThan" aboveAverage="0" equalAverage="0" bottom="0" percent="0" rank="0" text="" dxfId="1">
      <formula>0</formula>
    </cfRule>
  </conditionalFormatting>
  <printOptions headings="false" gridLines="false" gridLinesSet="true" horizontalCentered="false" verticalCentered="false"/>
  <pageMargins left="0.7875" right="0.7875" top="1.025" bottom="1.025" header="0.7875" footer="0.7875"/>
  <pageSetup paperSize="9" scale="100" firstPageNumber="1" fitToWidth="1" fitToHeight="1" pageOrder="downThenOver" orientation="portrait" usePrinterDefaults="false" blackAndWhite="false" draft="false" cellComments="none" useFirstPageNumber="true" horizontalDpi="300" verticalDpi="300" copies="1"/>
  <headerFooter differentFirst="false" differentOddEven="false">
    <oddHeader>&amp;C&amp;A</oddHeader>
    <oddFooter>&amp;CPage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I26"/>
  <sheetViews>
    <sheetView windowProtection="false" showFormulas="false" showGridLines="true" showRowColHeaders="true" showZeros="true" rightToLeft="false" tabSelected="false" showOutlineSymbols="true" defaultGridColor="true" view="normal" topLeftCell="A1" colorId="64" zoomScale="100" zoomScaleNormal="100" zoomScalePageLayoutView="60" workbookViewId="0">
      <selection pane="topLeft" activeCell="A1" activeCellId="0" sqref="A1"/>
    </sheetView>
  </sheetViews>
  <sheetFormatPr defaultRowHeight="12.8"/>
  <cols>
    <col collapsed="false" hidden="false" max="3" min="1" style="0" width="15.6836734693878"/>
    <col collapsed="false" hidden="false" max="4" min="4" style="0" width="16.765306122449"/>
    <col collapsed="false" hidden="false" max="8" min="5" style="0" width="15.6836734693878"/>
    <col collapsed="false" hidden="false" max="9" min="9" style="0" width="35.2397959183673"/>
    <col collapsed="false" hidden="false" max="256" min="10" style="0" width="15.6836734693878"/>
    <col collapsed="false" hidden="false" max="1025" min="257" style="0" width="11.5204081632653"/>
  </cols>
  <sheetData>
    <row r="1" customFormat="false" ht="15.75" hidden="false" customHeight="true" outlineLevel="0" collapsed="false">
      <c r="A1" s="1"/>
      <c r="B1" s="2" t="s">
        <v>0</v>
      </c>
      <c r="C1" s="1"/>
      <c r="D1" s="2" t="s">
        <v>1</v>
      </c>
      <c r="E1" s="1"/>
      <c r="F1" s="1"/>
      <c r="G1" s="1"/>
    </row>
    <row r="2" customFormat="false" ht="15.75" hidden="false" customHeight="true" outlineLevel="0" collapsed="false">
      <c r="A2" s="1"/>
      <c r="B2" s="3" t="n">
        <v>50</v>
      </c>
      <c r="C2" s="4" t="n">
        <v>3.25</v>
      </c>
      <c r="D2" s="2" t="n">
        <f aca="false">C2*B2</f>
        <v>162.5</v>
      </c>
      <c r="E2" s="1"/>
      <c r="F2" s="1"/>
      <c r="G2" s="1"/>
      <c r="I2" s="5" t="s">
        <v>18</v>
      </c>
    </row>
    <row r="3" customFormat="false" ht="15.75" hidden="false" customHeight="true" outlineLevel="0" collapsed="false">
      <c r="A3" s="6"/>
      <c r="B3" s="6"/>
      <c r="C3" s="6"/>
      <c r="D3" s="7" t="s">
        <v>3</v>
      </c>
      <c r="E3" s="7"/>
      <c r="F3" s="8" t="s">
        <v>4</v>
      </c>
      <c r="G3" s="8"/>
      <c r="I3" s="5"/>
    </row>
    <row r="4" customFormat="false" ht="15.75" hidden="false" customHeight="true" outlineLevel="0" collapsed="false">
      <c r="A4" s="6"/>
      <c r="B4" s="6" t="s">
        <v>5</v>
      </c>
      <c r="C4" s="7" t="s">
        <v>6</v>
      </c>
      <c r="D4" s="7" t="s">
        <v>7</v>
      </c>
      <c r="E4" s="7" t="s">
        <v>8</v>
      </c>
      <c r="F4" s="8" t="s">
        <v>7</v>
      </c>
      <c r="G4" s="8" t="s">
        <v>8</v>
      </c>
      <c r="I4" s="5"/>
    </row>
    <row r="5" customFormat="false" ht="15.75" hidden="false" customHeight="true" outlineLevel="0" collapsed="false">
      <c r="A5" s="9" t="s">
        <v>19</v>
      </c>
      <c r="B5" s="10" t="n">
        <v>11</v>
      </c>
      <c r="C5" s="11" t="n">
        <v>0</v>
      </c>
      <c r="D5" s="12" t="n">
        <f aca="false">ROUNDUP(($C$2/(B5-C5))*$B$2,2)</f>
        <v>14.78</v>
      </c>
      <c r="E5" s="7" t="n">
        <f aca="false">D5*(B5-1)</f>
        <v>147.8</v>
      </c>
      <c r="F5" s="13" t="n">
        <f aca="false">ROUNDUP(D5-(D5/$D$9)*($D$9-$B$2),2)</f>
        <v>18.42</v>
      </c>
      <c r="G5" s="8" t="n">
        <f aca="false">(B5-1)*F5</f>
        <v>184.2</v>
      </c>
      <c r="I5" s="5"/>
    </row>
    <row r="6" customFormat="false" ht="15.75" hidden="false" customHeight="true" outlineLevel="0" collapsed="false">
      <c r="A6" s="9" t="s">
        <v>20</v>
      </c>
      <c r="B6" s="10" t="n">
        <v>14.5</v>
      </c>
      <c r="C6" s="11" t="n">
        <v>0</v>
      </c>
      <c r="D6" s="12" t="n">
        <f aca="false">ROUNDUP(($C$2/(B6-C6))*$B$2,2)</f>
        <v>11.21</v>
      </c>
      <c r="E6" s="7" t="n">
        <f aca="false">D6*(B6-1)</f>
        <v>151.335</v>
      </c>
      <c r="F6" s="13" t="n">
        <f aca="false">ROUNDUP(D6-(D6/$D$9)*($D$9-$B$2),2)</f>
        <v>13.97</v>
      </c>
      <c r="G6" s="8" t="n">
        <f aca="false">(B6-1)*F6</f>
        <v>188.595</v>
      </c>
      <c r="I6" s="5"/>
    </row>
    <row r="7" customFormat="false" ht="15.75" hidden="false" customHeight="true" outlineLevel="0" collapsed="false">
      <c r="A7" s="9" t="s">
        <v>21</v>
      </c>
      <c r="B7" s="10" t="n">
        <v>11.5</v>
      </c>
      <c r="C7" s="11" t="n">
        <v>0</v>
      </c>
      <c r="D7" s="12" t="n">
        <f aca="false">ROUNDUP(($C$2/(B7-C7))*$B$2,2)</f>
        <v>14.14</v>
      </c>
      <c r="E7" s="7" t="n">
        <f aca="false">D7*(B7-1)</f>
        <v>148.47</v>
      </c>
      <c r="F7" s="13" t="n">
        <f aca="false">ROUNDUP(D7-(D7/$D$9)*($D$9-$B$2),2)</f>
        <v>17.62</v>
      </c>
      <c r="G7" s="8" t="n">
        <f aca="false">(B7-1)*F7</f>
        <v>185.01</v>
      </c>
      <c r="I7" s="5"/>
    </row>
    <row r="8" customFormat="false" ht="15.75" hidden="false" customHeight="true" outlineLevel="0" collapsed="false">
      <c r="A8" s="14" t="s">
        <v>11</v>
      </c>
      <c r="B8" s="14"/>
      <c r="C8" s="14"/>
      <c r="D8" s="14"/>
      <c r="E8" s="14"/>
      <c r="F8" s="15"/>
      <c r="G8" s="15"/>
      <c r="H8" s="16"/>
      <c r="I8" s="5"/>
    </row>
    <row r="9" customFormat="false" ht="15.75" hidden="false" customHeight="true" outlineLevel="0" collapsed="false">
      <c r="A9" s="14"/>
      <c r="B9" s="6" t="n">
        <f aca="false">SUM(B5:B7)</f>
        <v>37</v>
      </c>
      <c r="C9" s="6"/>
      <c r="D9" s="12" t="n">
        <f aca="false">SUM(D5:D7)</f>
        <v>40.13</v>
      </c>
      <c r="E9" s="12" t="n">
        <f aca="false">MAX(E5:E7)</f>
        <v>151.335</v>
      </c>
      <c r="F9" s="17" t="n">
        <f aca="false">SUM(F5:F8)</f>
        <v>50.01</v>
      </c>
      <c r="G9" s="15" t="n">
        <f aca="false">MAX(G5:G7)</f>
        <v>188.595</v>
      </c>
      <c r="H9" s="16"/>
      <c r="I9" s="5"/>
    </row>
    <row r="10" customFormat="false" ht="15.75" hidden="false" customHeight="true" outlineLevel="0" collapsed="false">
      <c r="B10" s="18" t="s">
        <v>12</v>
      </c>
      <c r="D10" s="19"/>
      <c r="E10" s="19"/>
      <c r="F10" s="19"/>
      <c r="I10" s="5"/>
    </row>
    <row r="11" customFormat="false" ht="15.75" hidden="false" customHeight="true" outlineLevel="0" collapsed="false">
      <c r="A11" s="16" t="s">
        <v>3</v>
      </c>
      <c r="B11" s="16"/>
      <c r="C11" s="16"/>
      <c r="D11" s="16"/>
      <c r="E11" s="16"/>
      <c r="F11" s="16"/>
      <c r="I11" s="5"/>
    </row>
    <row r="12" customFormat="false" ht="15.75" hidden="false" customHeight="true" outlineLevel="0" collapsed="false">
      <c r="A12" s="16" t="s">
        <v>13</v>
      </c>
      <c r="B12" s="20" t="s">
        <v>14</v>
      </c>
      <c r="C12" s="21" t="str">
        <f aca="false">"Lay "&amp;$A$5</f>
        <v>Lay 1-0</v>
      </c>
      <c r="D12" s="21" t="str">
        <f aca="false">"Lay "&amp;$A$6</f>
        <v>Lay 2-0</v>
      </c>
      <c r="E12" s="21" t="str">
        <f aca="false">"Lay "&amp;$A$7</f>
        <v>Lay 2-1</v>
      </c>
      <c r="F12" s="16" t="s">
        <v>15</v>
      </c>
      <c r="I12" s="5"/>
    </row>
    <row r="13" customFormat="false" ht="15.75" hidden="false" customHeight="true" outlineLevel="0" collapsed="false">
      <c r="A13" s="22" t="str">
        <f aca="false">$A$5&amp;" Wins"</f>
        <v>1-0 Wins</v>
      </c>
      <c r="B13" s="23" t="n">
        <f aca="false">$D$2-$B$2</f>
        <v>112.5</v>
      </c>
      <c r="C13" s="23" t="n">
        <f aca="false">-E5</f>
        <v>-147.8</v>
      </c>
      <c r="D13" s="23" t="n">
        <f aca="false">D6</f>
        <v>11.21</v>
      </c>
      <c r="E13" s="23" t="n">
        <f aca="false">D7</f>
        <v>14.14</v>
      </c>
      <c r="F13" s="20" t="n">
        <f aca="false">SUM(B13:E13)</f>
        <v>-9.95</v>
      </c>
    </row>
    <row r="14" customFormat="false" ht="15.75" hidden="false" customHeight="true" outlineLevel="0" collapsed="false">
      <c r="A14" s="22" t="str">
        <f aca="false">$A$6&amp;" Wins"</f>
        <v>2-0 Wins</v>
      </c>
      <c r="B14" s="23" t="n">
        <f aca="false">$D$2-$B$2</f>
        <v>112.5</v>
      </c>
      <c r="C14" s="23" t="n">
        <f aca="false">D5</f>
        <v>14.78</v>
      </c>
      <c r="D14" s="23" t="n">
        <f aca="false">-E6</f>
        <v>-151.335</v>
      </c>
      <c r="E14" s="23" t="n">
        <f aca="false">D7</f>
        <v>14.14</v>
      </c>
      <c r="F14" s="20" t="n">
        <f aca="false">SUM(B14:E14)</f>
        <v>-9.915</v>
      </c>
    </row>
    <row r="15" customFormat="false" ht="15.75" hidden="false" customHeight="true" outlineLevel="0" collapsed="false">
      <c r="A15" s="22" t="str">
        <f aca="false">$A$7&amp;" Wins"</f>
        <v>2-1 Wins</v>
      </c>
      <c r="B15" s="23" t="n">
        <f aca="false">$D$2-$B$2</f>
        <v>112.5</v>
      </c>
      <c r="C15" s="23" t="n">
        <f aca="false">D5</f>
        <v>14.78</v>
      </c>
      <c r="D15" s="23" t="n">
        <f aca="false">D6</f>
        <v>11.21</v>
      </c>
      <c r="E15" s="23" t="n">
        <f aca="false">-E7</f>
        <v>-148.47</v>
      </c>
      <c r="F15" s="20" t="n">
        <f aca="false">SUM(B15:E15)</f>
        <v>-9.98</v>
      </c>
    </row>
    <row r="16" customFormat="false" ht="15.75" hidden="false" customHeight="true" outlineLevel="0" collapsed="false">
      <c r="A16" s="18" t="str">
        <f aca="false">$A$8&amp;" Wins"</f>
        <v>none Wins</v>
      </c>
      <c r="B16" s="23" t="n">
        <f aca="false">-B2</f>
        <v>-50</v>
      </c>
      <c r="C16" s="23" t="n">
        <f aca="false">D5</f>
        <v>14.78</v>
      </c>
      <c r="D16" s="23" t="n">
        <f aca="false">D6</f>
        <v>11.21</v>
      </c>
      <c r="E16" s="23" t="n">
        <f aca="false">D7</f>
        <v>14.14</v>
      </c>
      <c r="F16" s="20" t="n">
        <f aca="false">SUM(B16:E16)</f>
        <v>-9.87</v>
      </c>
    </row>
    <row r="17" customFormat="false" ht="15.75" hidden="false" customHeight="true" outlineLevel="0" collapsed="false">
      <c r="B17" s="19"/>
      <c r="D17" s="19"/>
      <c r="E17" s="19"/>
      <c r="F17" s="19"/>
    </row>
    <row r="18" customFormat="false" ht="15.75" hidden="false" customHeight="true" outlineLevel="0" collapsed="false">
      <c r="A18" s="16" t="s">
        <v>16</v>
      </c>
      <c r="B18" s="19"/>
      <c r="D18" s="19"/>
      <c r="E18" s="19"/>
      <c r="F18" s="19"/>
    </row>
    <row r="19" customFormat="false" ht="15.75" hidden="false" customHeight="true" outlineLevel="0" collapsed="false">
      <c r="A19" s="16" t="s">
        <v>13</v>
      </c>
      <c r="B19" s="20" t="s">
        <v>14</v>
      </c>
      <c r="C19" s="21" t="str">
        <f aca="false">"Lay "&amp;$A$5</f>
        <v>Lay 1-0</v>
      </c>
      <c r="D19" s="21" t="str">
        <f aca="false">"Lay "&amp;$A$6</f>
        <v>Lay 2-0</v>
      </c>
      <c r="E19" s="21" t="str">
        <f aca="false">"Lay "&amp;$A$7</f>
        <v>Lay 2-1</v>
      </c>
      <c r="F19" s="16" t="s">
        <v>15</v>
      </c>
    </row>
    <row r="20" customFormat="false" ht="15.75" hidden="false" customHeight="true" outlineLevel="0" collapsed="false">
      <c r="A20" s="22" t="str">
        <f aca="false">$A$5&amp;" Wins"</f>
        <v>1-0 Wins</v>
      </c>
      <c r="B20" s="23" t="n">
        <f aca="false">$D$2-$B$2</f>
        <v>112.5</v>
      </c>
      <c r="C20" s="19" t="n">
        <f aca="false">-G5</f>
        <v>-184.2</v>
      </c>
      <c r="D20" s="23" t="n">
        <f aca="false">F6</f>
        <v>13.97</v>
      </c>
      <c r="E20" s="23" t="n">
        <f aca="false">F7</f>
        <v>17.62</v>
      </c>
      <c r="F20" s="20" t="n">
        <f aca="false">SUM(B20:E20)</f>
        <v>-40.11</v>
      </c>
    </row>
    <row r="21" customFormat="false" ht="15.75" hidden="false" customHeight="true" outlineLevel="0" collapsed="false">
      <c r="A21" s="22" t="str">
        <f aca="false">$A$6&amp;" Wins"</f>
        <v>2-0 Wins</v>
      </c>
      <c r="B21" s="23" t="n">
        <f aca="false">$D$2-$B$2</f>
        <v>112.5</v>
      </c>
      <c r="C21" s="24" t="n">
        <f aca="false">F5</f>
        <v>18.42</v>
      </c>
      <c r="D21" s="23" t="n">
        <f aca="false">-G6</f>
        <v>-188.595</v>
      </c>
      <c r="E21" s="23" t="n">
        <f aca="false">F7</f>
        <v>17.62</v>
      </c>
      <c r="F21" s="20" t="n">
        <f aca="false">SUM(B21:E21)</f>
        <v>-40.055</v>
      </c>
    </row>
    <row r="22" customFormat="false" ht="15.75" hidden="false" customHeight="true" outlineLevel="0" collapsed="false">
      <c r="A22" s="22" t="str">
        <f aca="false">$A$7&amp;" Wins"</f>
        <v>2-1 Wins</v>
      </c>
      <c r="B22" s="23" t="n">
        <f aca="false">$D$2-$B$2</f>
        <v>112.5</v>
      </c>
      <c r="C22" s="24" t="n">
        <f aca="false">F5</f>
        <v>18.42</v>
      </c>
      <c r="D22" s="23" t="n">
        <f aca="false">F6</f>
        <v>13.97</v>
      </c>
      <c r="E22" s="23" t="n">
        <f aca="false">-G7</f>
        <v>-185.01</v>
      </c>
      <c r="F22" s="20" t="n">
        <f aca="false">SUM(B22:E22)</f>
        <v>-40.12</v>
      </c>
    </row>
    <row r="23" customFormat="false" ht="15.75" hidden="false" customHeight="true" outlineLevel="0" collapsed="false">
      <c r="A23" s="18" t="str">
        <f aca="false">$A$8&amp;" Wins"</f>
        <v>none Wins</v>
      </c>
      <c r="B23" s="23" t="n">
        <f aca="false">-$B$2</f>
        <v>-50</v>
      </c>
      <c r="C23" s="24" t="n">
        <f aca="false">F5</f>
        <v>18.42</v>
      </c>
      <c r="D23" s="23" t="n">
        <f aca="false">F6</f>
        <v>13.97</v>
      </c>
      <c r="E23" s="23" t="n">
        <f aca="false">F7</f>
        <v>17.62</v>
      </c>
      <c r="F23" s="20" t="n">
        <f aca="false">SUM(B23:E23)</f>
        <v>0.01</v>
      </c>
    </row>
    <row r="24" customFormat="false" ht="15.75" hidden="false" customHeight="true" outlineLevel="0" collapsed="false">
      <c r="B24" s="19"/>
      <c r="D24" s="19"/>
      <c r="E24" s="19"/>
      <c r="F24" s="19"/>
    </row>
    <row r="25" customFormat="false" ht="15.75" hidden="false" customHeight="true" outlineLevel="0" collapsed="false">
      <c r="A25" s="18" t="s">
        <v>22</v>
      </c>
      <c r="B25" s="18"/>
      <c r="C25" s="18"/>
      <c r="D25" s="18"/>
      <c r="E25" s="18"/>
      <c r="F25" s="18"/>
      <c r="G25" s="18"/>
      <c r="H25" s="18"/>
      <c r="I25" s="18"/>
    </row>
    <row r="26" customFormat="false" ht="15.75" hidden="false" customHeight="true" outlineLevel="0" collapsed="false">
      <c r="A26" s="18" t="s">
        <v>23</v>
      </c>
      <c r="B26" s="18"/>
      <c r="C26" s="18"/>
      <c r="D26" s="18"/>
      <c r="E26" s="18"/>
      <c r="F26" s="18"/>
      <c r="G26" s="18"/>
      <c r="H26" s="18"/>
      <c r="I26" s="18"/>
    </row>
  </sheetData>
  <mergeCells count="5">
    <mergeCell ref="I2:I12"/>
    <mergeCell ref="D3:E3"/>
    <mergeCell ref="F3:G3"/>
    <mergeCell ref="A25:I25"/>
    <mergeCell ref="A26:I26"/>
  </mergeCells>
  <conditionalFormatting sqref="B13:F16,B19:F23">
    <cfRule type="cellIs" priority="2" operator="greaterThan" aboveAverage="0" equalAverage="0" bottom="0" percent="0" rank="0" text="" dxfId="0">
      <formula>0</formula>
    </cfRule>
  </conditionalFormatting>
  <conditionalFormatting sqref="B13:F16,B19:F23">
    <cfRule type="cellIs" priority="3" operator="lessThan" aboveAverage="0" equalAverage="0" bottom="0" percent="0" rank="0" text="" dxfId="1">
      <formula>0</formula>
    </cfRule>
  </conditionalFormatting>
  <printOptions headings="false" gridLines="false" gridLinesSet="true" horizontalCentered="false" verticalCentered="false"/>
  <pageMargins left="0.7875" right="0.7875" top="1.025" bottom="1.025" header="0.7875" footer="0.7875"/>
  <pageSetup paperSize="9" scale="100" firstPageNumber="1" fitToWidth="1" fitToHeight="1" pageOrder="downThenOver" orientation="portrait" usePrinterDefaults="false" blackAndWhite="false" draft="false" cellComments="none" useFirstPageNumber="false" horizontalDpi="300" verticalDpi="300" copies="1"/>
  <headerFooter differentFirst="false" differentOddEven="false">
    <oddHeader>&amp;C&amp;A</oddHeader>
    <oddFooter>&amp;CPage &amp;P</oddFooter>
  </headerFooter>
</worksheet>
</file>

<file path=xl/worksheets/sheet3.xml><?xml version="1.0" encoding="utf-8"?>
<worksheet xmlns="http://schemas.openxmlformats.org/spreadsheetml/2006/main" xmlns:r="http://schemas.openxmlformats.org/officeDocument/2006/relationships">
  <sheetPr filterMode="false">
    <pageSetUpPr fitToPage="false"/>
  </sheetPr>
  <dimension ref="A1:G24"/>
  <sheetViews>
    <sheetView windowProtection="false" showFormulas="false" showGridLines="true" showRowColHeaders="true" showZeros="true" rightToLeft="false" tabSelected="false" showOutlineSymbols="true" defaultGridColor="true" view="normal" topLeftCell="A1" colorId="64" zoomScale="100" zoomScaleNormal="100" zoomScalePageLayoutView="60" workbookViewId="0">
      <selection pane="topLeft" activeCell="A1" activeCellId="0" sqref="A1"/>
    </sheetView>
  </sheetViews>
  <sheetFormatPr defaultRowHeight="12.8"/>
  <cols>
    <col collapsed="false" hidden="false" max="1" min="1" style="0" width="40.8316326530612"/>
    <col collapsed="false" hidden="false" max="2" min="2" style="0" width="16.1428571428571"/>
    <col collapsed="false" hidden="false" max="3" min="3" style="0" width="15.6836734693878"/>
    <col collapsed="false" hidden="false" max="4" min="4" style="0" width="18.1632653061224"/>
    <col collapsed="false" hidden="false" max="256" min="5" style="0" width="15.6836734693878"/>
    <col collapsed="false" hidden="false" max="1025" min="257" style="0" width="11.5204081632653"/>
  </cols>
  <sheetData>
    <row r="1" customFormat="false" ht="15.75" hidden="false" customHeight="true" outlineLevel="0" collapsed="false">
      <c r="A1" s="25" t="s">
        <v>0</v>
      </c>
      <c r="B1" s="25"/>
      <c r="C1" s="25" t="s">
        <v>24</v>
      </c>
      <c r="D1" s="25" t="s">
        <v>25</v>
      </c>
      <c r="F1" s="5" t="s">
        <v>26</v>
      </c>
      <c r="G1" s="5"/>
    </row>
    <row r="2" customFormat="false" ht="15.75" hidden="false" customHeight="true" outlineLevel="0" collapsed="false">
      <c r="A2" s="26" t="n">
        <v>20</v>
      </c>
      <c r="B2" s="27" t="n">
        <v>17</v>
      </c>
      <c r="C2" s="26" t="n">
        <v>20</v>
      </c>
      <c r="D2" s="28" t="n">
        <v>0.82</v>
      </c>
      <c r="F2" s="5"/>
      <c r="G2" s="5"/>
    </row>
    <row r="3" customFormat="false" ht="15.75" hidden="false" customHeight="true" outlineLevel="0" collapsed="false">
      <c r="A3" s="29"/>
      <c r="B3" s="29"/>
      <c r="C3" s="29"/>
      <c r="D3" s="29"/>
      <c r="F3" s="5"/>
      <c r="G3" s="5"/>
    </row>
    <row r="4" customFormat="false" ht="15.75" hidden="false" customHeight="true" outlineLevel="0" collapsed="false">
      <c r="A4" s="6" t="s">
        <v>27</v>
      </c>
      <c r="B4" s="6" t="s">
        <v>28</v>
      </c>
      <c r="C4" s="6" t="s">
        <v>29</v>
      </c>
      <c r="D4" s="6" t="s">
        <v>8</v>
      </c>
      <c r="F4" s="5"/>
      <c r="G4" s="5"/>
    </row>
    <row r="5" customFormat="false" ht="15.75" hidden="false" customHeight="true" outlineLevel="0" collapsed="false">
      <c r="A5" s="10" t="n">
        <v>19</v>
      </c>
      <c r="B5" s="30" t="n">
        <v>0</v>
      </c>
      <c r="C5" s="7" t="n">
        <f aca="false">ROUNDUP((B2/(A5-B5))*A2,2)</f>
        <v>17.9</v>
      </c>
      <c r="D5" s="7" t="n">
        <f aca="false">(A5-1)*C5</f>
        <v>322.2</v>
      </c>
      <c r="F5" s="5"/>
      <c r="G5" s="5"/>
    </row>
    <row r="6" customFormat="false" ht="15.75" hidden="false" customHeight="true" outlineLevel="0" collapsed="false">
      <c r="A6" s="29"/>
      <c r="B6" s="29"/>
      <c r="C6" s="29"/>
      <c r="D6" s="29"/>
      <c r="F6" s="5"/>
      <c r="G6" s="5"/>
    </row>
    <row r="7" customFormat="false" ht="15.75" hidden="false" customHeight="true" outlineLevel="0" collapsed="false">
      <c r="A7" s="31" t="s">
        <v>30</v>
      </c>
      <c r="B7" s="31"/>
      <c r="C7" s="31"/>
      <c r="D7" s="31"/>
      <c r="F7" s="5"/>
      <c r="G7" s="5"/>
    </row>
    <row r="8" customFormat="false" ht="15.75" hidden="false" customHeight="true" outlineLevel="0" collapsed="false">
      <c r="A8" s="31" t="s">
        <v>27</v>
      </c>
      <c r="B8" s="31" t="s">
        <v>28</v>
      </c>
      <c r="C8" s="31" t="s">
        <v>29</v>
      </c>
      <c r="D8" s="31" t="s">
        <v>8</v>
      </c>
      <c r="F8" s="5"/>
      <c r="G8" s="5"/>
    </row>
    <row r="9" customFormat="false" ht="15.75" hidden="false" customHeight="true" outlineLevel="0" collapsed="false">
      <c r="A9" s="32" t="n">
        <v>24</v>
      </c>
      <c r="B9" s="33" t="n">
        <v>0</v>
      </c>
      <c r="C9" s="34" t="n">
        <f aca="false">ROUNDUP($C$2*$D$2/A9+B9,2)</f>
        <v>0.69</v>
      </c>
      <c r="D9" s="34" t="n">
        <f aca="false">(A9-1)*C9</f>
        <v>15.87</v>
      </c>
      <c r="F9" s="5"/>
      <c r="G9" s="5"/>
    </row>
    <row r="10" customFormat="false" ht="15.75" hidden="false" customHeight="true" outlineLevel="0" collapsed="false">
      <c r="A10" s="29"/>
      <c r="B10" s="29"/>
      <c r="C10" s="29"/>
      <c r="D10" s="29"/>
      <c r="F10" s="5"/>
      <c r="G10" s="5"/>
    </row>
    <row r="11" customFormat="false" ht="15.75" hidden="false" customHeight="true" outlineLevel="0" collapsed="false">
      <c r="A11" s="35" t="s">
        <v>31</v>
      </c>
      <c r="B11" s="35"/>
      <c r="C11" s="35"/>
      <c r="D11" s="35"/>
      <c r="F11" s="5"/>
      <c r="G11" s="5"/>
    </row>
    <row r="12" customFormat="false" ht="1.5" hidden="false" customHeight="true" outlineLevel="0" collapsed="false">
      <c r="A12" s="35" t="s">
        <v>27</v>
      </c>
      <c r="B12" s="35" t="s">
        <v>28</v>
      </c>
      <c r="C12" s="35" t="s">
        <v>29</v>
      </c>
      <c r="D12" s="35" t="s">
        <v>8</v>
      </c>
      <c r="F12" s="5"/>
      <c r="G12" s="5"/>
    </row>
    <row r="13" customFormat="false" ht="15.75" hidden="false" customHeight="true" outlineLevel="0" collapsed="false">
      <c r="A13" s="32" t="n">
        <v>27</v>
      </c>
      <c r="B13" s="36" t="n">
        <v>0</v>
      </c>
      <c r="C13" s="37" t="n">
        <f aca="false">ROUNDUP($C$2*$D$2/A13+B13,2)</f>
        <v>0.61</v>
      </c>
      <c r="D13" s="37" t="n">
        <f aca="false">(A13-1)*C13</f>
        <v>15.86</v>
      </c>
      <c r="F13" s="5"/>
      <c r="G13" s="5"/>
    </row>
    <row r="15" customFormat="false" ht="15.75" hidden="false" customHeight="true" outlineLevel="0" collapsed="false">
      <c r="A15" s="16" t="s">
        <v>13</v>
      </c>
      <c r="B15" s="16" t="s">
        <v>14</v>
      </c>
      <c r="C15" s="16" t="s">
        <v>32</v>
      </c>
      <c r="D15" s="16" t="s">
        <v>30</v>
      </c>
      <c r="E15" s="16" t="s">
        <v>31</v>
      </c>
      <c r="F15" s="16" t="s">
        <v>33</v>
      </c>
      <c r="G15" s="16" t="s">
        <v>15</v>
      </c>
    </row>
    <row r="16" customFormat="false" ht="15.75" hidden="false" customHeight="true" outlineLevel="0" collapsed="false">
      <c r="A16" s="18" t="s">
        <v>34</v>
      </c>
      <c r="B16" s="23" t="n">
        <f aca="false">($B$2-1)*A2</f>
        <v>320</v>
      </c>
      <c r="C16" s="23" t="n">
        <f aca="false">-D5</f>
        <v>-322.2</v>
      </c>
      <c r="D16" s="23" t="n">
        <f aca="false">C9</f>
        <v>0.69</v>
      </c>
      <c r="E16" s="23" t="n">
        <f aca="false">C13</f>
        <v>0.61</v>
      </c>
      <c r="F16" s="23" t="n">
        <f aca="false">0</f>
        <v>0</v>
      </c>
      <c r="G16" s="23" t="n">
        <f aca="false">SUM(B16:F16)</f>
        <v>-0.9</v>
      </c>
    </row>
    <row r="17" customFormat="false" ht="15.75" hidden="false" customHeight="true" outlineLevel="0" collapsed="false">
      <c r="A17" s="18" t="s">
        <v>35</v>
      </c>
      <c r="B17" s="23" t="n">
        <f aca="false">-A2</f>
        <v>-20</v>
      </c>
      <c r="C17" s="23" t="n">
        <f aca="false">C5</f>
        <v>17.9</v>
      </c>
      <c r="D17" s="23" t="n">
        <f aca="false">-D9</f>
        <v>-15.87</v>
      </c>
      <c r="E17" s="23" t="n">
        <f aca="false">C13</f>
        <v>0.61</v>
      </c>
      <c r="F17" s="23" t="n">
        <f aca="false">$C$2*$D$2</f>
        <v>16.4</v>
      </c>
      <c r="G17" s="23" t="n">
        <f aca="false">SUM(B17:F17)</f>
        <v>-0.96</v>
      </c>
    </row>
    <row r="18" customFormat="false" ht="15.75" hidden="false" customHeight="true" outlineLevel="0" collapsed="false">
      <c r="A18" s="18" t="s">
        <v>36</v>
      </c>
      <c r="B18" s="23" t="n">
        <f aca="false">-A2</f>
        <v>-20</v>
      </c>
      <c r="C18" s="23" t="n">
        <f aca="false">C5</f>
        <v>17.9</v>
      </c>
      <c r="D18" s="23" t="n">
        <f aca="false">C9</f>
        <v>0.69</v>
      </c>
      <c r="E18" s="23" t="n">
        <f aca="false">-D13</f>
        <v>-15.86</v>
      </c>
      <c r="F18" s="23" t="n">
        <f aca="false">$C$2*$D$2</f>
        <v>16.4</v>
      </c>
      <c r="G18" s="23" t="n">
        <f aca="false">SUM(B18:F18)</f>
        <v>-0.87</v>
      </c>
    </row>
    <row r="19" customFormat="false" ht="15.75" hidden="false" customHeight="true" outlineLevel="0" collapsed="false">
      <c r="A19" s="18" t="s">
        <v>37</v>
      </c>
      <c r="B19" s="23" t="n">
        <f aca="false">-A2</f>
        <v>-20</v>
      </c>
      <c r="C19" s="23" t="n">
        <f aca="false">C5</f>
        <v>17.9</v>
      </c>
      <c r="D19" s="23" t="n">
        <f aca="false">C9</f>
        <v>0.69</v>
      </c>
      <c r="E19" s="23" t="n">
        <f aca="false">C13</f>
        <v>0.61</v>
      </c>
      <c r="F19" s="23" t="n">
        <v>0</v>
      </c>
      <c r="G19" s="23" t="n">
        <f aca="false">SUM(B19:F19)</f>
        <v>-0.8</v>
      </c>
    </row>
    <row r="21" customFormat="false" ht="15.75" hidden="false" customHeight="true" outlineLevel="0" collapsed="false">
      <c r="A21" s="18" t="s">
        <v>17</v>
      </c>
      <c r="B21" s="18"/>
      <c r="C21" s="18"/>
      <c r="D21" s="18"/>
      <c r="E21" s="18"/>
      <c r="F21" s="18"/>
      <c r="G21" s="18"/>
    </row>
    <row r="22" customFormat="false" ht="15.75" hidden="false" customHeight="true" outlineLevel="0" collapsed="false">
      <c r="A22" s="18"/>
      <c r="B22" s="18"/>
      <c r="C22" s="18"/>
      <c r="D22" s="18"/>
      <c r="E22" s="18"/>
      <c r="F22" s="18"/>
      <c r="G22" s="18"/>
    </row>
    <row r="23" customFormat="false" ht="15.75" hidden="false" customHeight="true" outlineLevel="0" collapsed="false">
      <c r="A23" s="18" t="s">
        <v>38</v>
      </c>
      <c r="B23" s="23" t="n">
        <f aca="false">-A2</f>
        <v>-20</v>
      </c>
      <c r="C23" s="23" t="n">
        <f aca="false">C5</f>
        <v>17.9</v>
      </c>
      <c r="D23" s="23" t="n">
        <f aca="false">-D9</f>
        <v>-15.87</v>
      </c>
      <c r="E23" s="23" t="n">
        <f aca="false">-D13</f>
        <v>-15.86</v>
      </c>
      <c r="F23" s="23" t="n">
        <f aca="false">$C$2*$D$2</f>
        <v>16.4</v>
      </c>
      <c r="G23" s="23" t="n">
        <f aca="false">SUM(B23:F23)</f>
        <v>-17.43</v>
      </c>
    </row>
    <row r="24" customFormat="false" ht="15.75" hidden="false" customHeight="true" outlineLevel="0" collapsed="false">
      <c r="F24" s="18" t="s">
        <v>39</v>
      </c>
    </row>
  </sheetData>
  <mergeCells count="4">
    <mergeCell ref="F1:G13"/>
    <mergeCell ref="A7:D7"/>
    <mergeCell ref="A11:D11"/>
    <mergeCell ref="A21:G21"/>
  </mergeCells>
  <printOptions headings="false" gridLines="false" gridLinesSet="true" horizontalCentered="false" verticalCentered="false"/>
  <pageMargins left="0.7875" right="0.7875" top="1.025" bottom="1.025" header="0.7875" footer="0.7875"/>
  <pageSetup paperSize="9" scale="100" firstPageNumber="1" fitToWidth="1" fitToHeight="1" pageOrder="downThenOver" orientation="portrait" usePrinterDefaults="false" blackAndWhite="false" draft="false" cellComments="none" useFirstPageNumber="false" horizontalDpi="300" verticalDpi="300" copies="1"/>
  <headerFooter differentFirst="false" differentOddEven="false">
    <oddHeader>&amp;C&amp;A</oddHeader>
    <oddFooter>&amp;CPage &amp;P</oddFooter>
  </headerFooter>
</worksheet>
</file>

<file path=xl/worksheets/sheet4.xml><?xml version="1.0" encoding="utf-8"?>
<worksheet xmlns="http://schemas.openxmlformats.org/spreadsheetml/2006/main" xmlns:r="http://schemas.openxmlformats.org/officeDocument/2006/relationships">
  <sheetPr filterMode="false">
    <pageSetUpPr fitToPage="false"/>
  </sheetPr>
  <dimension ref="A1:I32"/>
  <sheetViews>
    <sheetView windowProtection="false" showFormulas="false" showGridLines="true" showRowColHeaders="true" showZeros="true" rightToLeft="false" tabSelected="false" showOutlineSymbols="true" defaultGridColor="true" view="normal" topLeftCell="A1" colorId="64" zoomScale="100" zoomScaleNormal="100" zoomScalePageLayoutView="60" workbookViewId="0">
      <selection pane="topLeft" activeCell="A1" activeCellId="0" sqref="A1"/>
    </sheetView>
  </sheetViews>
  <sheetFormatPr defaultRowHeight="12.8"/>
  <cols>
    <col collapsed="false" hidden="false" max="3" min="1" style="0" width="15.6836734693878"/>
    <col collapsed="false" hidden="false" max="4" min="4" style="0" width="16.765306122449"/>
    <col collapsed="false" hidden="false" max="8" min="5" style="0" width="15.6836734693878"/>
    <col collapsed="false" hidden="false" max="9" min="9" style="0" width="35.2397959183673"/>
    <col collapsed="false" hidden="false" max="256" min="10" style="0" width="15.6836734693878"/>
    <col collapsed="false" hidden="false" max="1025" min="257" style="0" width="11.5204081632653"/>
  </cols>
  <sheetData>
    <row r="1" customFormat="false" ht="15.75" hidden="false" customHeight="true" outlineLevel="0" collapsed="false">
      <c r="A1" s="1"/>
      <c r="B1" s="2" t="s">
        <v>0</v>
      </c>
      <c r="C1" s="1"/>
      <c r="D1" s="2" t="s">
        <v>1</v>
      </c>
      <c r="E1" s="1"/>
      <c r="F1" s="1"/>
      <c r="G1" s="1"/>
    </row>
    <row r="2" customFormat="false" ht="15.75" hidden="false" customHeight="true" outlineLevel="0" collapsed="false">
      <c r="A2" s="1"/>
      <c r="B2" s="3" t="n">
        <v>20</v>
      </c>
      <c r="C2" s="4" t="n">
        <v>6.5</v>
      </c>
      <c r="D2" s="2" t="n">
        <f aca="false">C2*B2</f>
        <v>130</v>
      </c>
      <c r="E2" s="1"/>
      <c r="F2" s="1"/>
      <c r="G2" s="1"/>
      <c r="I2" s="5" t="s">
        <v>40</v>
      </c>
    </row>
    <row r="3" customFormat="false" ht="15.75" hidden="false" customHeight="true" outlineLevel="0" collapsed="false">
      <c r="A3" s="6"/>
      <c r="B3" s="6"/>
      <c r="C3" s="6"/>
      <c r="D3" s="7" t="s">
        <v>3</v>
      </c>
      <c r="E3" s="7"/>
      <c r="F3" s="8" t="s">
        <v>4</v>
      </c>
      <c r="G3" s="8"/>
      <c r="I3" s="5"/>
    </row>
    <row r="4" customFormat="false" ht="15.75" hidden="false" customHeight="true" outlineLevel="0" collapsed="false">
      <c r="A4" s="6"/>
      <c r="B4" s="6" t="s">
        <v>5</v>
      </c>
      <c r="C4" s="7" t="s">
        <v>6</v>
      </c>
      <c r="D4" s="7" t="s">
        <v>7</v>
      </c>
      <c r="E4" s="7" t="s">
        <v>8</v>
      </c>
      <c r="F4" s="8" t="s">
        <v>7</v>
      </c>
      <c r="G4" s="8" t="s">
        <v>8</v>
      </c>
      <c r="I4" s="5"/>
    </row>
    <row r="5" customFormat="false" ht="15.75" hidden="false" customHeight="true" outlineLevel="0" collapsed="false">
      <c r="A5" s="9" t="s">
        <v>41</v>
      </c>
      <c r="B5" s="10" t="n">
        <v>30</v>
      </c>
      <c r="C5" s="11" t="n">
        <v>0</v>
      </c>
      <c r="D5" s="12" t="n">
        <f aca="false">ROUNDUP(($C$2/(B5-C5))*$B$2,2)</f>
        <v>4.34</v>
      </c>
      <c r="E5" s="7" t="n">
        <f aca="false">D5*(B5-1)</f>
        <v>125.86</v>
      </c>
      <c r="F5" s="13" t="n">
        <f aca="false">ROUNDUP(D5-(D5/$D$11)*($D$11-$B$2),2)</f>
        <v>8.72</v>
      </c>
      <c r="G5" s="8" t="n">
        <f aca="false">(B5-1)*F5</f>
        <v>252.88</v>
      </c>
      <c r="I5" s="5"/>
    </row>
    <row r="6" customFormat="false" ht="15.75" hidden="false" customHeight="true" outlineLevel="0" collapsed="false">
      <c r="A6" s="9" t="s">
        <v>42</v>
      </c>
      <c r="B6" s="10" t="n">
        <v>40</v>
      </c>
      <c r="C6" s="11" t="n">
        <v>0</v>
      </c>
      <c r="D6" s="12" t="n">
        <f aca="false">ROUNDUP(($C$2/(B6-C6))*$B$2,2)</f>
        <v>3.25</v>
      </c>
      <c r="E6" s="7" t="n">
        <f aca="false">D6*(B6-1)</f>
        <v>126.75</v>
      </c>
      <c r="F6" s="13" t="n">
        <f aca="false">ROUNDUP(D6-(D6/$D$11)*($D$11-$B$2),2)</f>
        <v>6.53</v>
      </c>
      <c r="G6" s="8" t="n">
        <f aca="false">(B6-1)*F6</f>
        <v>254.67</v>
      </c>
      <c r="I6" s="5"/>
    </row>
    <row r="7" customFormat="false" ht="15.75" hidden="false" customHeight="true" outlineLevel="0" collapsed="false">
      <c r="A7" s="9" t="s">
        <v>43</v>
      </c>
      <c r="B7" s="10" t="n">
        <v>55</v>
      </c>
      <c r="C7" s="11" t="n">
        <v>0</v>
      </c>
      <c r="D7" s="12" t="n">
        <f aca="false">ROUNDUP(($C$2/(B7-C7))*$B$2,2)</f>
        <v>2.37</v>
      </c>
      <c r="E7" s="7" t="n">
        <f aca="false">D7*(B7-1)</f>
        <v>127.98</v>
      </c>
      <c r="F7" s="13" t="n">
        <f aca="false">ROUNDUP(D7-(D7/$D$11)*($D$11-$B$2),2)</f>
        <v>4.76</v>
      </c>
      <c r="G7" s="8" t="n">
        <f aca="false">(B7-1)*F7</f>
        <v>257.04</v>
      </c>
      <c r="I7" s="5"/>
    </row>
    <row r="8" customFormat="false" ht="15.75" hidden="false" customHeight="true" outlineLevel="0" collapsed="false">
      <c r="A8" s="9" t="s">
        <v>44</v>
      </c>
      <c r="B8" s="10" t="n">
        <v>36</v>
      </c>
      <c r="C8" s="11" t="n">
        <v>0</v>
      </c>
      <c r="D8" s="12" t="n">
        <f aca="false">ROUNDUP(($C$2/(B8-C8))*$B$2,2)</f>
        <v>3.62</v>
      </c>
      <c r="E8" s="7" t="n">
        <f aca="false">D8*(B8-1)</f>
        <v>126.7</v>
      </c>
      <c r="F8" s="13" t="n">
        <f aca="false">ROUNDUP(D8-(D8/$D$11)*($D$11-$B$2),2)</f>
        <v>7.27</v>
      </c>
      <c r="G8" s="8" t="n">
        <f aca="false">(B8-1)*F8</f>
        <v>254.45</v>
      </c>
      <c r="H8" s="16"/>
      <c r="I8" s="5"/>
    </row>
    <row r="9" customFormat="false" ht="15.75" hidden="false" customHeight="true" outlineLevel="0" collapsed="false">
      <c r="A9" s="9" t="s">
        <v>45</v>
      </c>
      <c r="B9" s="10" t="n">
        <v>42</v>
      </c>
      <c r="C9" s="11" t="n">
        <v>0</v>
      </c>
      <c r="D9" s="12" t="n">
        <f aca="false">ROUNDUP(($C$2/(B9-C9))*$B$2,2)</f>
        <v>3.1</v>
      </c>
      <c r="E9" s="7" t="n">
        <f aca="false">D9*(B9-1)</f>
        <v>127.1</v>
      </c>
      <c r="F9" s="13" t="n">
        <f aca="false">ROUNDUP(D9-(D9/$D$11)*($D$11-$B$2),2)</f>
        <v>6.23</v>
      </c>
      <c r="G9" s="8" t="n">
        <f aca="false">(B9-1)*F9</f>
        <v>255.43</v>
      </c>
      <c r="H9" s="16"/>
      <c r="I9" s="5"/>
    </row>
    <row r="10" customFormat="false" ht="15.75" hidden="false" customHeight="true" outlineLevel="0" collapsed="false">
      <c r="A10" s="14" t="s">
        <v>11</v>
      </c>
      <c r="B10" s="14"/>
      <c r="C10" s="14"/>
      <c r="D10" s="14"/>
      <c r="E10" s="14"/>
      <c r="F10" s="15"/>
      <c r="G10" s="15"/>
      <c r="H10" s="16"/>
      <c r="I10" s="5"/>
    </row>
    <row r="11" customFormat="false" ht="15.75" hidden="false" customHeight="true" outlineLevel="0" collapsed="false">
      <c r="A11" s="14"/>
      <c r="B11" s="6" t="n">
        <f aca="false">SUM(B5:B7)</f>
        <v>125</v>
      </c>
      <c r="C11" s="6"/>
      <c r="D11" s="12" t="n">
        <f aca="false">SUM(D5:D7)</f>
        <v>9.96</v>
      </c>
      <c r="E11" s="12" t="n">
        <f aca="false">MAX(E5:E7)</f>
        <v>127.98</v>
      </c>
      <c r="F11" s="17" t="n">
        <f aca="false">SUM(F5:F10)</f>
        <v>33.51</v>
      </c>
      <c r="G11" s="15" t="n">
        <f aca="false">MAX(G5:G7)</f>
        <v>257.04</v>
      </c>
      <c r="H11" s="16"/>
      <c r="I11" s="5"/>
    </row>
    <row r="12" customFormat="false" ht="15.75" hidden="false" customHeight="true" outlineLevel="0" collapsed="false">
      <c r="B12" s="18" t="s">
        <v>12</v>
      </c>
      <c r="D12" s="19"/>
      <c r="E12" s="19"/>
      <c r="F12" s="19"/>
      <c r="I12" s="5"/>
    </row>
    <row r="13" customFormat="false" ht="15.75" hidden="false" customHeight="true" outlineLevel="0" collapsed="false">
      <c r="A13" s="16" t="s">
        <v>3</v>
      </c>
      <c r="B13" s="16"/>
      <c r="C13" s="16"/>
      <c r="D13" s="16"/>
      <c r="E13" s="16"/>
      <c r="F13" s="16"/>
      <c r="I13" s="5"/>
    </row>
    <row r="14" customFormat="false" ht="15.75" hidden="false" customHeight="true" outlineLevel="0" collapsed="false">
      <c r="A14" s="16" t="s">
        <v>13</v>
      </c>
      <c r="B14" s="20" t="s">
        <v>14</v>
      </c>
      <c r="C14" s="21" t="str">
        <f aca="false">"Lay "&amp;$A$5</f>
        <v>Lay D.Johnson</v>
      </c>
      <c r="D14" s="21" t="str">
        <f aca="false">"Lay "&amp;$A$6</f>
        <v>Lay J.Rose</v>
      </c>
      <c r="E14" s="21" t="str">
        <f aca="false">"Lay "&amp;$A$7</f>
        <v>Lay R.McIlroy</v>
      </c>
      <c r="F14" s="21" t="str">
        <f aca="false">"Lay "&amp;$A$8</f>
        <v>Lay R.Fowler</v>
      </c>
      <c r="G14" s="21" t="str">
        <f aca="false">"Lay "&amp;$A$9</f>
        <v>Lay J.Speith</v>
      </c>
      <c r="H14" s="16" t="s">
        <v>15</v>
      </c>
      <c r="I14" s="5"/>
    </row>
    <row r="15" customFormat="false" ht="15.75" hidden="false" customHeight="true" outlineLevel="0" collapsed="false">
      <c r="A15" s="22" t="str">
        <f aca="false">$A5&amp;" Wins"</f>
        <v>D.Johnson Wins</v>
      </c>
      <c r="B15" s="23" t="n">
        <f aca="false">$D$2-$B$2</f>
        <v>110</v>
      </c>
      <c r="C15" s="23" t="n">
        <f aca="false">-E5</f>
        <v>-125.86</v>
      </c>
      <c r="D15" s="23" t="n">
        <f aca="false">D6</f>
        <v>3.25</v>
      </c>
      <c r="E15" s="23" t="n">
        <f aca="false">D7</f>
        <v>2.37</v>
      </c>
      <c r="F15" s="23" t="n">
        <f aca="false">D8</f>
        <v>3.62</v>
      </c>
      <c r="G15" s="23" t="n">
        <f aca="false">D9</f>
        <v>3.1</v>
      </c>
      <c r="H15" s="20" t="n">
        <f aca="false">SUM(B15:G15)</f>
        <v>-3.52</v>
      </c>
    </row>
    <row r="16" customFormat="false" ht="15.75" hidden="false" customHeight="true" outlineLevel="0" collapsed="false">
      <c r="A16" s="22" t="str">
        <f aca="false">$A6&amp;" Wins"</f>
        <v>J.Rose Wins</v>
      </c>
      <c r="B16" s="23" t="n">
        <f aca="false">$D$2-$B$2</f>
        <v>110</v>
      </c>
      <c r="C16" s="23" t="n">
        <f aca="false">D5</f>
        <v>4.34</v>
      </c>
      <c r="D16" s="23" t="n">
        <f aca="false">-E6</f>
        <v>-126.75</v>
      </c>
      <c r="E16" s="23" t="n">
        <f aca="false">D7</f>
        <v>2.37</v>
      </c>
      <c r="F16" s="23" t="n">
        <f aca="false">D8</f>
        <v>3.62</v>
      </c>
      <c r="G16" s="23" t="n">
        <f aca="false">D9</f>
        <v>3.1</v>
      </c>
      <c r="H16" s="20" t="n">
        <f aca="false">SUM(B16:G16)</f>
        <v>-3.32</v>
      </c>
      <c r="I16" s="38"/>
    </row>
    <row r="17" customFormat="false" ht="15.75" hidden="false" customHeight="true" outlineLevel="0" collapsed="false">
      <c r="A17" s="22" t="str">
        <f aca="false">$A7&amp;" Wins"</f>
        <v>R.McIlroy Wins</v>
      </c>
      <c r="B17" s="23" t="n">
        <f aca="false">$D$2-$B$2</f>
        <v>110</v>
      </c>
      <c r="C17" s="23" t="n">
        <f aca="false">D5</f>
        <v>4.34</v>
      </c>
      <c r="D17" s="23" t="n">
        <f aca="false">D6</f>
        <v>3.25</v>
      </c>
      <c r="E17" s="23" t="n">
        <f aca="false">-E7</f>
        <v>-127.98</v>
      </c>
      <c r="F17" s="23" t="n">
        <f aca="false">D8</f>
        <v>3.62</v>
      </c>
      <c r="G17" s="23" t="n">
        <f aca="false">D9</f>
        <v>3.1</v>
      </c>
      <c r="H17" s="20" t="n">
        <f aca="false">SUM(B17:G17)</f>
        <v>-3.67</v>
      </c>
    </row>
    <row r="18" customFormat="false" ht="15.75" hidden="false" customHeight="true" outlineLevel="0" collapsed="false">
      <c r="A18" s="22" t="str">
        <f aca="false">$A8&amp;" Wins"</f>
        <v>R.Fowler Wins</v>
      </c>
      <c r="B18" s="23" t="n">
        <f aca="false">$D$2-$B$2</f>
        <v>110</v>
      </c>
      <c r="C18" s="23" t="n">
        <f aca="false">D5</f>
        <v>4.34</v>
      </c>
      <c r="D18" s="23" t="n">
        <f aca="false">D6</f>
        <v>3.25</v>
      </c>
      <c r="E18" s="23" t="n">
        <f aca="false">D7</f>
        <v>2.37</v>
      </c>
      <c r="F18" s="23" t="n">
        <f aca="false">-E8</f>
        <v>-126.7</v>
      </c>
      <c r="G18" s="23" t="n">
        <f aca="false">D9</f>
        <v>3.1</v>
      </c>
      <c r="H18" s="20" t="n">
        <f aca="false">SUM(B18:G18)</f>
        <v>-3.64</v>
      </c>
    </row>
    <row r="19" customFormat="false" ht="15.75" hidden="false" customHeight="true" outlineLevel="0" collapsed="false">
      <c r="A19" s="22" t="str">
        <f aca="false">$A9&amp;" Wins"</f>
        <v>J.Speith Wins</v>
      </c>
      <c r="B19" s="23" t="n">
        <f aca="false">$D$2-$B$2</f>
        <v>110</v>
      </c>
      <c r="C19" s="23" t="n">
        <f aca="false">D5</f>
        <v>4.34</v>
      </c>
      <c r="D19" s="23" t="n">
        <f aca="false">D6</f>
        <v>3.25</v>
      </c>
      <c r="E19" s="23" t="n">
        <f aca="false">D7</f>
        <v>2.37</v>
      </c>
      <c r="F19" s="23" t="n">
        <f aca="false">D8</f>
        <v>3.62</v>
      </c>
      <c r="G19" s="23" t="n">
        <f aca="false">-E9</f>
        <v>-127.1</v>
      </c>
      <c r="H19" s="20" t="n">
        <f aca="false">SUM(B19:G19)</f>
        <v>-3.52</v>
      </c>
    </row>
    <row r="20" customFormat="false" ht="15.75" hidden="false" customHeight="true" outlineLevel="0" collapsed="false">
      <c r="A20" s="18" t="str">
        <f aca="false">$A10&amp;" Wins"</f>
        <v>none Wins</v>
      </c>
      <c r="B20" s="23" t="n">
        <f aca="false">-B2</f>
        <v>-20</v>
      </c>
      <c r="C20" s="23" t="n">
        <f aca="false">D5</f>
        <v>4.34</v>
      </c>
      <c r="D20" s="23" t="n">
        <f aca="false">D6</f>
        <v>3.25</v>
      </c>
      <c r="E20" s="23" t="n">
        <f aca="false">D7</f>
        <v>2.37</v>
      </c>
      <c r="F20" s="23" t="n">
        <f aca="false">D8</f>
        <v>3.62</v>
      </c>
      <c r="G20" s="23" t="n">
        <f aca="false">D9</f>
        <v>3.1</v>
      </c>
      <c r="H20" s="20" t="n">
        <f aca="false">SUM(B20:G20)</f>
        <v>-3.32</v>
      </c>
    </row>
    <row r="21" customFormat="false" ht="15.75" hidden="false" customHeight="true" outlineLevel="0" collapsed="false">
      <c r="B21" s="19"/>
      <c r="D21" s="19"/>
      <c r="E21" s="19"/>
      <c r="F21" s="19"/>
    </row>
    <row r="22" customFormat="false" ht="15.75" hidden="false" customHeight="true" outlineLevel="0" collapsed="false">
      <c r="A22" s="16" t="s">
        <v>16</v>
      </c>
      <c r="B22" s="19"/>
      <c r="D22" s="19"/>
      <c r="E22" s="19"/>
      <c r="F22" s="19"/>
    </row>
    <row r="23" customFormat="false" ht="15.75" hidden="false" customHeight="true" outlineLevel="0" collapsed="false">
      <c r="A23" s="16" t="s">
        <v>13</v>
      </c>
      <c r="B23" s="20" t="s">
        <v>14</v>
      </c>
      <c r="C23" s="21" t="str">
        <f aca="false">"Lay "&amp;$A$5</f>
        <v>Lay D.Johnson</v>
      </c>
      <c r="D23" s="21" t="str">
        <f aca="false">"Lay "&amp;$A$6</f>
        <v>Lay J.Rose</v>
      </c>
      <c r="E23" s="21" t="str">
        <f aca="false">"Lay "&amp;$A$7</f>
        <v>Lay R.McIlroy</v>
      </c>
      <c r="F23" s="21" t="str">
        <f aca="false">"Lay "&amp;$A$8</f>
        <v>Lay R.Fowler</v>
      </c>
      <c r="G23" s="21" t="str">
        <f aca="false">"Lay "&amp;$A$9</f>
        <v>Lay J.Speith</v>
      </c>
      <c r="H23" s="16" t="s">
        <v>15</v>
      </c>
    </row>
    <row r="24" customFormat="false" ht="15.75" hidden="false" customHeight="true" outlineLevel="0" collapsed="false">
      <c r="A24" s="22" t="str">
        <f aca="false">$A5&amp;" Wins"</f>
        <v>D.Johnson Wins</v>
      </c>
      <c r="B24" s="23" t="n">
        <f aca="false">$D$2-$B$2</f>
        <v>110</v>
      </c>
      <c r="C24" s="19" t="n">
        <f aca="false">-G5</f>
        <v>-252.88</v>
      </c>
      <c r="D24" s="23" t="n">
        <f aca="false">F6</f>
        <v>6.53</v>
      </c>
      <c r="E24" s="23" t="n">
        <f aca="false">F7</f>
        <v>4.76</v>
      </c>
      <c r="F24" s="23" t="n">
        <f aca="false">F8</f>
        <v>7.27</v>
      </c>
      <c r="G24" s="23" t="n">
        <f aca="false">F9</f>
        <v>6.23</v>
      </c>
      <c r="H24" s="20" t="n">
        <f aca="false">SUM(B24:G24)</f>
        <v>-118.09</v>
      </c>
    </row>
    <row r="25" customFormat="false" ht="15.75" hidden="false" customHeight="true" outlineLevel="0" collapsed="false">
      <c r="A25" s="22" t="str">
        <f aca="false">$A6&amp;" Wins"</f>
        <v>J.Rose Wins</v>
      </c>
      <c r="B25" s="23" t="n">
        <f aca="false">$D$2-$B$2</f>
        <v>110</v>
      </c>
      <c r="C25" s="24" t="n">
        <f aca="false">F5</f>
        <v>8.72</v>
      </c>
      <c r="D25" s="23" t="n">
        <f aca="false">-G6</f>
        <v>-254.67</v>
      </c>
      <c r="E25" s="23" t="n">
        <f aca="false">F7</f>
        <v>4.76</v>
      </c>
      <c r="F25" s="23" t="n">
        <f aca="false">F8</f>
        <v>7.27</v>
      </c>
      <c r="G25" s="23" t="n">
        <f aca="false">F9</f>
        <v>6.23</v>
      </c>
      <c r="H25" s="20" t="n">
        <f aca="false">SUM(B25:G25)</f>
        <v>-117.69</v>
      </c>
    </row>
    <row r="26" customFormat="false" ht="15.75" hidden="false" customHeight="true" outlineLevel="0" collapsed="false">
      <c r="A26" s="22" t="str">
        <f aca="false">$A7&amp;" Wins"</f>
        <v>R.McIlroy Wins</v>
      </c>
      <c r="B26" s="23" t="n">
        <f aca="false">$D$2-$B$2</f>
        <v>110</v>
      </c>
      <c r="C26" s="24" t="n">
        <f aca="false">F5</f>
        <v>8.72</v>
      </c>
      <c r="D26" s="23" t="n">
        <f aca="false">F6</f>
        <v>6.53</v>
      </c>
      <c r="E26" s="23" t="n">
        <f aca="false">-G7</f>
        <v>-257.04</v>
      </c>
      <c r="F26" s="23" t="n">
        <f aca="false">F8</f>
        <v>7.27</v>
      </c>
      <c r="G26" s="23" t="n">
        <f aca="false">F9</f>
        <v>6.23</v>
      </c>
      <c r="H26" s="20" t="n">
        <f aca="false">SUM(B26:G26)</f>
        <v>-118.29</v>
      </c>
    </row>
    <row r="27" customFormat="false" ht="15.75" hidden="false" customHeight="true" outlineLevel="0" collapsed="false">
      <c r="A27" s="22" t="str">
        <f aca="false">$A8&amp;" Wins"</f>
        <v>R.Fowler Wins</v>
      </c>
      <c r="B27" s="23" t="n">
        <f aca="false">$D$2-$B$2</f>
        <v>110</v>
      </c>
      <c r="C27" s="24" t="n">
        <f aca="false">F5</f>
        <v>8.72</v>
      </c>
      <c r="D27" s="23" t="n">
        <f aca="false">F6</f>
        <v>6.53</v>
      </c>
      <c r="E27" s="23" t="n">
        <f aca="false">F7</f>
        <v>4.76</v>
      </c>
      <c r="F27" s="23" t="n">
        <f aca="false">-G8</f>
        <v>-254.45</v>
      </c>
      <c r="G27" s="23" t="n">
        <f aca="false">F9</f>
        <v>6.23</v>
      </c>
      <c r="H27" s="20" t="n">
        <f aca="false">SUM(B27:G27)</f>
        <v>-118.21</v>
      </c>
    </row>
    <row r="28" customFormat="false" ht="15.75" hidden="false" customHeight="true" outlineLevel="0" collapsed="false">
      <c r="A28" s="22" t="str">
        <f aca="false">$A9&amp;" Wins"</f>
        <v>J.Speith Wins</v>
      </c>
      <c r="B28" s="23" t="n">
        <f aca="false">$D$2-$B$2</f>
        <v>110</v>
      </c>
      <c r="C28" s="24" t="n">
        <f aca="false">F5</f>
        <v>8.72</v>
      </c>
      <c r="D28" s="23" t="n">
        <f aca="false">F6</f>
        <v>6.53</v>
      </c>
      <c r="E28" s="23" t="n">
        <f aca="false">F7</f>
        <v>4.76</v>
      </c>
      <c r="F28" s="23" t="n">
        <f aca="false">F8</f>
        <v>7.27</v>
      </c>
      <c r="G28" s="23" t="n">
        <f aca="false">-G9</f>
        <v>-255.43</v>
      </c>
      <c r="H28" s="20" t="n">
        <f aca="false">SUM(B28:G28)</f>
        <v>-118.15</v>
      </c>
    </row>
    <row r="29" customFormat="false" ht="15.75" hidden="false" customHeight="true" outlineLevel="0" collapsed="false">
      <c r="A29" s="18" t="str">
        <f aca="false">$A10&amp;" Wins"</f>
        <v>none Wins</v>
      </c>
      <c r="B29" s="23" t="n">
        <f aca="false">-$B$2</f>
        <v>-20</v>
      </c>
      <c r="C29" s="24" t="n">
        <f aca="false">F5</f>
        <v>8.72</v>
      </c>
      <c r="D29" s="23" t="n">
        <f aca="false">F6</f>
        <v>6.53</v>
      </c>
      <c r="E29" s="23" t="n">
        <f aca="false">F7</f>
        <v>4.76</v>
      </c>
      <c r="F29" s="23" t="n">
        <f aca="false">F8</f>
        <v>7.27</v>
      </c>
      <c r="G29" s="23" t="n">
        <f aca="false">F9</f>
        <v>6.23</v>
      </c>
      <c r="H29" s="20" t="n">
        <f aca="false">SUM(B29:G29)</f>
        <v>13.51</v>
      </c>
    </row>
    <row r="30" customFormat="false" ht="15.75" hidden="false" customHeight="true" outlineLevel="0" collapsed="false">
      <c r="B30" s="19"/>
      <c r="D30" s="19"/>
      <c r="E30" s="19"/>
      <c r="F30" s="19"/>
    </row>
    <row r="31" customFormat="false" ht="15.75" hidden="false" customHeight="true" outlineLevel="0" collapsed="false">
      <c r="A31" s="18" t="s">
        <v>22</v>
      </c>
      <c r="B31" s="18"/>
      <c r="C31" s="18"/>
      <c r="D31" s="18"/>
      <c r="E31" s="18"/>
      <c r="F31" s="18"/>
      <c r="G31" s="18"/>
      <c r="H31" s="18"/>
      <c r="I31" s="18"/>
    </row>
    <row r="32" customFormat="false" ht="15.75" hidden="false" customHeight="true" outlineLevel="0" collapsed="false">
      <c r="A32" s="18" t="s">
        <v>23</v>
      </c>
      <c r="B32" s="18"/>
      <c r="C32" s="18"/>
      <c r="D32" s="18"/>
      <c r="E32" s="18"/>
      <c r="F32" s="18"/>
      <c r="G32" s="18"/>
      <c r="H32" s="18"/>
      <c r="I32" s="18"/>
    </row>
  </sheetData>
  <mergeCells count="5">
    <mergeCell ref="I2:I14"/>
    <mergeCell ref="D3:E3"/>
    <mergeCell ref="F3:G3"/>
    <mergeCell ref="A31:I31"/>
    <mergeCell ref="A32:I32"/>
  </mergeCells>
  <conditionalFormatting sqref="B15:H20,B23:E29,H23:H29,F24:G29">
    <cfRule type="cellIs" priority="2" operator="greaterThan" aboveAverage="0" equalAverage="0" bottom="0" percent="0" rank="0" text="" dxfId="0">
      <formula>0</formula>
    </cfRule>
  </conditionalFormatting>
  <conditionalFormatting sqref="B15:H20,B23:E29,H23:H29,F24:G29">
    <cfRule type="cellIs" priority="3" operator="lessThan" aboveAverage="0" equalAverage="0" bottom="0" percent="0" rank="0" text="" dxfId="1">
      <formula>0</formula>
    </cfRule>
  </conditionalFormatting>
  <conditionalFormatting sqref="B15:H20,B23:E29,H23:H29,F24:G29">
    <cfRule type="cellIs" priority="4" operator="greaterThan" aboveAverage="0" equalAverage="0" bottom="0" percent="0" rank="0" text="" dxfId="0">
      <formula>0</formula>
    </cfRule>
  </conditionalFormatting>
  <conditionalFormatting sqref="B15:H20,B23:E29,H23:H29,F24:G29">
    <cfRule type="cellIs" priority="5" operator="lessThan" aboveAverage="0" equalAverage="0" bottom="0" percent="0" rank="0" text="" dxfId="1">
      <formula>0</formula>
    </cfRule>
  </conditionalFormatting>
  <printOptions headings="false" gridLines="false" gridLinesSet="true" horizontalCentered="false" verticalCentered="false"/>
  <pageMargins left="0.7875" right="0.7875" top="1.025" bottom="1.025" header="0.7875" footer="0.7875"/>
  <pageSetup paperSize="9" scale="100" firstPageNumber="1" fitToWidth="1" fitToHeight="1" pageOrder="downThenOver" orientation="portrait" usePrinterDefaults="false" blackAndWhite="false" draft="false" cellComments="none" useFirstPageNumber="false" horizontalDpi="300" verticalDpi="300" copies="1"/>
  <headerFooter differentFirst="false" differentOddEven="false">
    <oddHeader>&amp;C&amp;A</oddHeader>
    <oddFooter>&amp;CPage &amp;P</oddFooter>
  </headerFooter>
</worksheet>
</file>

<file path=docProps/app.xml><?xml version="1.0" encoding="utf-8"?>
<Properties xmlns="http://schemas.openxmlformats.org/officeDocument/2006/extended-properties" xmlns:vt="http://schemas.openxmlformats.org/officeDocument/2006/docPropsVTypes">
  <TotalTime>0</TotalTime>
  <Application>LibreOffice/4.4.4.3$Linux_X86_64 LibreOffice_project/2c39ebcf046445232b798108aa8a7e7d89552ea8</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2008-01-25T18:43:47Z</dcterms:created>
  <dc:language>en-US</dc:language>
  <cp:revision>1</cp:revision>
  <dc:title>My Multi Lay Bets Calculator</dc:title>
</cp:coreProperties>
</file>

<file path=docProps/custom.xml><?xml version="1.0" encoding="utf-8"?>
<Properties xmlns="http://schemas.openxmlformats.org/officeDocument/2006/custom-properties" xmlns:vt="http://schemas.openxmlformats.org/officeDocument/2006/docPropsVTypes"/>
</file>